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ma365.sharepoint.com/sites/8VVNR/Shared Documents/Web Posted Recycling Report/"/>
    </mc:Choice>
  </mc:AlternateContent>
  <xr:revisionPtr revIDLastSave="0" documentId="8_{A17C5385-896B-478E-81C4-19755D5308A7}" xr6:coauthVersionLast="47" xr6:coauthVersionMax="47" xr10:uidLastSave="{00000000-0000-0000-0000-000000000000}"/>
  <bookViews>
    <workbookView xWindow="-1920" yWindow="780" windowWidth="28800" windowHeight="13140" tabRatio="614" firstSheet="1" xr2:uid="{00000000-000D-0000-FFFF-FFFF00000000}"/>
  </bookViews>
  <sheets>
    <sheet name="2024-2025" sheetId="22" r:id="rId1"/>
    <sheet name="2023-2024" sheetId="20" r:id="rId2"/>
    <sheet name="2022-2023" sheetId="19" r:id="rId3"/>
    <sheet name="2021-2022" sheetId="16" r:id="rId4"/>
    <sheet name="2020-2021" sheetId="15" r:id="rId5"/>
    <sheet name="2019-2020" sheetId="10" r:id="rId6"/>
    <sheet name="2018-2019" sheetId="11" r:id="rId7"/>
    <sheet name="2017-2018" sheetId="12" r:id="rId8"/>
    <sheet name="2016-2017" sheetId="13" r:id="rId9"/>
    <sheet name="2015-2016" sheetId="14" r:id="rId10"/>
    <sheet name="2014-2015" sheetId="2" r:id="rId11"/>
    <sheet name="2013-2014" sheetId="3" r:id="rId12"/>
  </sheets>
  <externalReferences>
    <externalReference r:id="rId1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0" l="1"/>
  <c r="R15" i="20"/>
  <c r="S15" i="20"/>
  <c r="S28" i="20"/>
  <c r="Q28" i="22"/>
  <c r="P28" i="22"/>
  <c r="O28" i="22"/>
  <c r="N28" i="22"/>
  <c r="M28" i="22"/>
  <c r="L28" i="22"/>
  <c r="K28" i="22"/>
  <c r="J28" i="22"/>
  <c r="I28" i="22"/>
  <c r="H28" i="22"/>
  <c r="F28" i="22"/>
  <c r="E28" i="22"/>
  <c r="D28" i="22"/>
  <c r="C28" i="22"/>
  <c r="B28" i="22"/>
  <c r="R26" i="22"/>
  <c r="S26" i="22" s="1"/>
  <c r="R25" i="22"/>
  <c r="S25" i="22" s="1"/>
  <c r="R24" i="22"/>
  <c r="S24" i="22" s="1"/>
  <c r="R23" i="22"/>
  <c r="S23" i="22" s="1"/>
  <c r="R22" i="22"/>
  <c r="S22" i="22" s="1"/>
  <c r="R21" i="22"/>
  <c r="S21" i="22" s="1"/>
  <c r="R20" i="22"/>
  <c r="S20" i="22" s="1"/>
  <c r="R19" i="22"/>
  <c r="S19" i="22" s="1"/>
  <c r="R18" i="22"/>
  <c r="S18" i="22" s="1"/>
  <c r="R17" i="22"/>
  <c r="S17" i="22" s="1"/>
  <c r="R16" i="22"/>
  <c r="S16" i="22" s="1"/>
  <c r="R15" i="22"/>
  <c r="R28" i="22" s="1"/>
  <c r="P28" i="20"/>
  <c r="H28" i="19"/>
  <c r="R16" i="20"/>
  <c r="R17" i="20"/>
  <c r="R18" i="20"/>
  <c r="R19" i="20"/>
  <c r="R20" i="20"/>
  <c r="R21" i="20"/>
  <c r="R22" i="20"/>
  <c r="R23" i="20"/>
  <c r="R25" i="20"/>
  <c r="R26" i="20"/>
  <c r="R24" i="20"/>
  <c r="Q28" i="20"/>
  <c r="O28" i="20"/>
  <c r="N28" i="20"/>
  <c r="M28" i="20"/>
  <c r="L28" i="20"/>
  <c r="K28" i="20"/>
  <c r="J28" i="20"/>
  <c r="I28" i="20"/>
  <c r="H28" i="20"/>
  <c r="F28" i="20"/>
  <c r="E28" i="20"/>
  <c r="D28" i="20"/>
  <c r="C28" i="20"/>
  <c r="S26" i="20"/>
  <c r="S25" i="20"/>
  <c r="S24" i="20"/>
  <c r="S23" i="20"/>
  <c r="S22" i="20"/>
  <c r="S21" i="20"/>
  <c r="S20" i="20"/>
  <c r="S19" i="20"/>
  <c r="S18" i="20"/>
  <c r="S17" i="20"/>
  <c r="S16" i="20"/>
  <c r="B28" i="19"/>
  <c r="H28" i="16"/>
  <c r="P28" i="19"/>
  <c r="O28" i="19"/>
  <c r="N28" i="19"/>
  <c r="M28" i="19"/>
  <c r="L28" i="19"/>
  <c r="K28" i="19"/>
  <c r="J28" i="19"/>
  <c r="I28" i="19"/>
  <c r="F28" i="19"/>
  <c r="E28" i="19"/>
  <c r="D28" i="19"/>
  <c r="C28" i="19"/>
  <c r="Q26" i="19"/>
  <c r="R26" i="19" s="1"/>
  <c r="Q25" i="19"/>
  <c r="R25" i="19" s="1"/>
  <c r="Q24" i="19"/>
  <c r="R24" i="19" s="1"/>
  <c r="Q23" i="19"/>
  <c r="R23" i="19" s="1"/>
  <c r="Q22" i="19"/>
  <c r="R22" i="19" s="1"/>
  <c r="Q21" i="19"/>
  <c r="R21" i="19" s="1"/>
  <c r="Q20" i="19"/>
  <c r="R20" i="19" s="1"/>
  <c r="Q19" i="19"/>
  <c r="R19" i="19" s="1"/>
  <c r="Q18" i="19"/>
  <c r="R18" i="19" s="1"/>
  <c r="Q17" i="19"/>
  <c r="R17" i="19" s="1"/>
  <c r="Q16" i="19"/>
  <c r="R16" i="19" s="1"/>
  <c r="Q15" i="19"/>
  <c r="R15" i="19" s="1"/>
  <c r="P28" i="16"/>
  <c r="O28" i="16"/>
  <c r="N28" i="16"/>
  <c r="M28" i="16"/>
  <c r="L28" i="16"/>
  <c r="K28" i="16"/>
  <c r="J28" i="16"/>
  <c r="I28" i="16"/>
  <c r="F28" i="16"/>
  <c r="E28" i="16"/>
  <c r="D28" i="16"/>
  <c r="C28" i="16"/>
  <c r="B28" i="16"/>
  <c r="Q26" i="16"/>
  <c r="R26" i="16" s="1"/>
  <c r="Q25" i="16"/>
  <c r="R25" i="16" s="1"/>
  <c r="Q24" i="16"/>
  <c r="R24" i="16" s="1"/>
  <c r="Q23" i="16"/>
  <c r="R23" i="16" s="1"/>
  <c r="Q22" i="16"/>
  <c r="R22" i="16" s="1"/>
  <c r="Q21" i="16"/>
  <c r="R21" i="16" s="1"/>
  <c r="Q20" i="16"/>
  <c r="R20" i="16" s="1"/>
  <c r="Q19" i="16"/>
  <c r="R19" i="16" s="1"/>
  <c r="Q18" i="16"/>
  <c r="R18" i="16" s="1"/>
  <c r="Q17" i="16"/>
  <c r="R17" i="16" s="1"/>
  <c r="Q16" i="16"/>
  <c r="R16" i="16" s="1"/>
  <c r="Q15" i="16"/>
  <c r="Q25" i="15"/>
  <c r="R25" i="15" s="1"/>
  <c r="O28" i="15"/>
  <c r="N28" i="15"/>
  <c r="M28" i="15"/>
  <c r="L28" i="15"/>
  <c r="K28" i="15"/>
  <c r="J28" i="15"/>
  <c r="I28" i="15"/>
  <c r="H28" i="15"/>
  <c r="F28" i="15"/>
  <c r="E28" i="15"/>
  <c r="D28" i="15"/>
  <c r="C28" i="15"/>
  <c r="B28" i="15"/>
  <c r="Q26" i="15"/>
  <c r="R26" i="15" s="1"/>
  <c r="Q24" i="15"/>
  <c r="R24" i="15" s="1"/>
  <c r="Q23" i="15"/>
  <c r="R23" i="15" s="1"/>
  <c r="Q22" i="15"/>
  <c r="R22" i="15" s="1"/>
  <c r="Q21" i="15"/>
  <c r="R21" i="15" s="1"/>
  <c r="Q20" i="15"/>
  <c r="R20" i="15" s="1"/>
  <c r="Q19" i="15"/>
  <c r="R19" i="15" s="1"/>
  <c r="Q18" i="15"/>
  <c r="R18" i="15" s="1"/>
  <c r="Q17" i="15"/>
  <c r="R17" i="15" s="1"/>
  <c r="Q16" i="15"/>
  <c r="R16" i="15" s="1"/>
  <c r="S15" i="22" l="1"/>
  <c r="S28" i="22" s="1"/>
  <c r="R28" i="20"/>
  <c r="R28" i="19"/>
  <c r="Q28" i="19"/>
  <c r="Q28" i="16"/>
  <c r="R15" i="16"/>
  <c r="R28" i="16" s="1"/>
  <c r="P28" i="15"/>
  <c r="Q15" i="15"/>
  <c r="Q27" i="14"/>
  <c r="O27" i="14"/>
  <c r="N27" i="14"/>
  <c r="M27" i="14"/>
  <c r="L27" i="14"/>
  <c r="K27" i="14"/>
  <c r="J27" i="14"/>
  <c r="I27" i="14"/>
  <c r="H27" i="14"/>
  <c r="F27" i="14"/>
  <c r="E27" i="14"/>
  <c r="D27" i="14"/>
  <c r="C27" i="14"/>
  <c r="B27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27" i="14" s="1"/>
  <c r="Q27" i="13"/>
  <c r="O27" i="13"/>
  <c r="N27" i="13"/>
  <c r="M27" i="13"/>
  <c r="L27" i="13"/>
  <c r="K27" i="13"/>
  <c r="J27" i="13"/>
  <c r="I27" i="13"/>
  <c r="H27" i="13"/>
  <c r="F27" i="13"/>
  <c r="E27" i="13"/>
  <c r="D27" i="13"/>
  <c r="C27" i="13"/>
  <c r="B27" i="13"/>
  <c r="P25" i="13"/>
  <c r="P24" i="13"/>
  <c r="P23" i="13"/>
  <c r="P22" i="13"/>
  <c r="P21" i="13"/>
  <c r="P20" i="13"/>
  <c r="P19" i="13"/>
  <c r="P18" i="13"/>
  <c r="P17" i="13"/>
  <c r="P16" i="13"/>
  <c r="P15" i="13"/>
  <c r="P27" i="13" s="1"/>
  <c r="P14" i="13"/>
  <c r="R28" i="12"/>
  <c r="P28" i="12"/>
  <c r="O28" i="12"/>
  <c r="N28" i="12"/>
  <c r="M28" i="12"/>
  <c r="L28" i="12"/>
  <c r="K28" i="12"/>
  <c r="J28" i="12"/>
  <c r="I28" i="12"/>
  <c r="H28" i="12"/>
  <c r="F28" i="12"/>
  <c r="E28" i="12"/>
  <c r="D28" i="12"/>
  <c r="C28" i="12"/>
  <c r="B28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28" i="12" s="1"/>
  <c r="R28" i="11"/>
  <c r="P28" i="11"/>
  <c r="O28" i="11"/>
  <c r="N28" i="11"/>
  <c r="M28" i="11"/>
  <c r="L28" i="11"/>
  <c r="K28" i="11"/>
  <c r="J28" i="11"/>
  <c r="I28" i="11"/>
  <c r="H28" i="11"/>
  <c r="F28" i="11"/>
  <c r="E28" i="11"/>
  <c r="D28" i="11"/>
  <c r="C28" i="11"/>
  <c r="B28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28" i="11" s="1"/>
  <c r="Q28" i="15" l="1"/>
  <c r="R15" i="15"/>
  <c r="R28" i="15" s="1"/>
  <c r="B28" i="10"/>
  <c r="Q26" i="10" l="1"/>
  <c r="R26" i="10"/>
  <c r="Q22" i="10"/>
  <c r="R22" i="10" s="1"/>
  <c r="Q21" i="10"/>
  <c r="R21" i="10"/>
  <c r="P19" i="10"/>
  <c r="P18" i="10"/>
  <c r="Q18" i="10"/>
  <c r="R18" i="10"/>
  <c r="P17" i="10"/>
  <c r="P16" i="10"/>
  <c r="Q16" i="10"/>
  <c r="P15" i="10"/>
  <c r="P28" i="10" s="1"/>
  <c r="Q15" i="10"/>
  <c r="Q17" i="10"/>
  <c r="R17" i="10"/>
  <c r="Q19" i="10"/>
  <c r="R19" i="10"/>
  <c r="Q20" i="10"/>
  <c r="R20" i="10"/>
  <c r="Q23" i="10"/>
  <c r="R23" i="10" s="1"/>
  <c r="Q25" i="10"/>
  <c r="R25" i="10"/>
  <c r="O28" i="10"/>
  <c r="N28" i="10"/>
  <c r="M28" i="10"/>
  <c r="L28" i="10"/>
  <c r="K28" i="10"/>
  <c r="J28" i="10"/>
  <c r="I28" i="10"/>
  <c r="H28" i="10"/>
  <c r="F28" i="10"/>
  <c r="E28" i="10"/>
  <c r="D28" i="10"/>
  <c r="C28" i="10"/>
  <c r="Q27" i="3"/>
  <c r="O27" i="3"/>
  <c r="N27" i="3"/>
  <c r="M27" i="3"/>
  <c r="L27" i="3"/>
  <c r="K27" i="3"/>
  <c r="J27" i="3"/>
  <c r="I27" i="3"/>
  <c r="H27" i="3"/>
  <c r="F27" i="3"/>
  <c r="E27" i="3"/>
  <c r="D27" i="3"/>
  <c r="C27" i="3"/>
  <c r="B27" i="3"/>
  <c r="P25" i="3"/>
  <c r="P24" i="3"/>
  <c r="P23" i="3"/>
  <c r="P22" i="3"/>
  <c r="P21" i="3"/>
  <c r="P27" i="3"/>
  <c r="P20" i="3"/>
  <c r="P19" i="3"/>
  <c r="P18" i="3"/>
  <c r="P17" i="3"/>
  <c r="P16" i="3"/>
  <c r="P15" i="3"/>
  <c r="P14" i="3"/>
  <c r="Q27" i="2"/>
  <c r="O27" i="2"/>
  <c r="N27" i="2"/>
  <c r="M27" i="2"/>
  <c r="L27" i="2"/>
  <c r="K27" i="2"/>
  <c r="J27" i="2"/>
  <c r="I27" i="2"/>
  <c r="H27" i="2"/>
  <c r="F27" i="2"/>
  <c r="E27" i="2"/>
  <c r="D27" i="2"/>
  <c r="C27" i="2"/>
  <c r="B27" i="2"/>
  <c r="P25" i="2"/>
  <c r="P24" i="2"/>
  <c r="P23" i="2"/>
  <c r="P22" i="2"/>
  <c r="P21" i="2"/>
  <c r="P20" i="2"/>
  <c r="P19" i="2"/>
  <c r="P18" i="2"/>
  <c r="P17" i="2"/>
  <c r="P16" i="2"/>
  <c r="P15" i="2"/>
  <c r="P14" i="2"/>
  <c r="P27" i="2"/>
  <c r="R15" i="10"/>
  <c r="R16" i="10"/>
  <c r="Q24" i="10"/>
  <c r="R24" i="10"/>
  <c r="R28" i="10" l="1"/>
  <c r="Q28" i="10"/>
</calcChain>
</file>

<file path=xl/sharedStrings.xml><?xml version="1.0" encoding="utf-8"?>
<sst xmlns="http://schemas.openxmlformats.org/spreadsheetml/2006/main" count="506" uniqueCount="117">
  <si>
    <t>University of Alabama Monthly Recycling Report</t>
  </si>
  <si>
    <t xml:space="preserve"> </t>
  </si>
  <si>
    <r>
      <rPr>
        <b/>
        <sz val="10"/>
        <rFont val="Tahoma"/>
      </rPr>
      <t>OCC</t>
    </r>
    <r>
      <rPr>
        <sz val="10"/>
        <rFont val="Tahoma"/>
      </rPr>
      <t xml:space="preserve"> - Corrugated Paper (LBS)</t>
    </r>
  </si>
  <si>
    <r>
      <rPr>
        <b/>
        <sz val="10"/>
        <rFont val="Tahoma"/>
      </rPr>
      <t>BAT</t>
    </r>
    <r>
      <rPr>
        <sz val="10"/>
        <rFont val="Tahoma"/>
      </rPr>
      <t xml:space="preserve"> - Used Vehicle Batteries (Minimum of 40lbs per battery)</t>
    </r>
  </si>
  <si>
    <r>
      <rPr>
        <b/>
        <sz val="10"/>
        <rFont val="Tahoma"/>
      </rPr>
      <t>SOP</t>
    </r>
    <r>
      <rPr>
        <sz val="10"/>
        <rFont val="Tahoma"/>
      </rPr>
      <t xml:space="preserve"> - Sorted Office Paper (LBS)</t>
    </r>
  </si>
  <si>
    <r>
      <rPr>
        <b/>
        <sz val="10"/>
        <rFont val="Tahoma"/>
      </rPr>
      <t>OIL</t>
    </r>
    <r>
      <rPr>
        <sz val="10"/>
        <rFont val="Tahoma"/>
      </rPr>
      <t xml:space="preserve"> - Used Motor Oil (Gallons)</t>
    </r>
  </si>
  <si>
    <r>
      <rPr>
        <b/>
        <sz val="10"/>
        <rFont val="Tahoma"/>
      </rPr>
      <t>ALUM</t>
    </r>
    <r>
      <rPr>
        <sz val="10"/>
        <rFont val="Tahoma"/>
      </rPr>
      <t xml:space="preserve"> - Aluminum-Cans (LBS)</t>
    </r>
  </si>
  <si>
    <r>
      <rPr>
        <b/>
        <sz val="10"/>
        <rFont val="Tahoma"/>
      </rPr>
      <t>MET</t>
    </r>
    <r>
      <rPr>
        <sz val="10"/>
        <rFont val="Tahoma"/>
      </rPr>
      <t xml:space="preserve"> - Scrap Metals (LBS)</t>
    </r>
  </si>
  <si>
    <r>
      <t>PLASTIC</t>
    </r>
    <r>
      <rPr>
        <sz val="10"/>
        <rFont val="Tahoma"/>
      </rPr>
      <t xml:space="preserve"> - (LBS)</t>
    </r>
  </si>
  <si>
    <r>
      <rPr>
        <b/>
        <sz val="10"/>
        <rFont val="Tahoma"/>
      </rPr>
      <t>GREASE</t>
    </r>
    <r>
      <rPr>
        <sz val="10"/>
        <rFont val="Tahoma"/>
      </rPr>
      <t xml:space="preserve"> - Used grease - Bama Dining/Food Services (LBS)</t>
    </r>
  </si>
  <si>
    <r>
      <t xml:space="preserve">ONP/MP/BOOKS - </t>
    </r>
    <r>
      <rPr>
        <sz val="10"/>
        <rFont val="Tahoma"/>
      </rPr>
      <t>Newspaper, Mixed Paper,
Books (LBS)</t>
    </r>
  </si>
  <si>
    <r>
      <rPr>
        <b/>
        <sz val="10"/>
        <rFont val="Tahoma"/>
      </rPr>
      <t>E-RECYCLE</t>
    </r>
    <r>
      <rPr>
        <sz val="10"/>
        <rFont val="Tahoma"/>
      </rPr>
      <t xml:space="preserve"> - Computers, Monitors, Printers, Toner Cartridges, etc. (LBS)</t>
    </r>
  </si>
  <si>
    <r>
      <t xml:space="preserve">COMPOST - </t>
    </r>
    <r>
      <rPr>
        <sz val="10"/>
        <rFont val="Tahoma"/>
      </rPr>
      <t>Food waste sent to Arboretum for compost (Pounds)</t>
    </r>
  </si>
  <si>
    <r>
      <t xml:space="preserve">WOOD - </t>
    </r>
    <r>
      <rPr>
        <sz val="10"/>
        <rFont val="Tahoma"/>
      </rPr>
      <t>Pallets (LBS)</t>
    </r>
  </si>
  <si>
    <r>
      <t>CARTRIDGE -</t>
    </r>
    <r>
      <rPr>
        <sz val="10"/>
        <rFont val="Tahoma"/>
      </rPr>
      <t xml:space="preserve"> Printer and toner cartridges</t>
    </r>
  </si>
  <si>
    <r>
      <t xml:space="preserve">SURPLUS SALE ITEMS - </t>
    </r>
    <r>
      <rPr>
        <sz val="10"/>
        <rFont val="Tahoma"/>
      </rPr>
      <t>Surplus items sold (LBS)</t>
    </r>
  </si>
  <si>
    <t>BAMA DINING</t>
  </si>
  <si>
    <t>GARAGE</t>
  </si>
  <si>
    <t xml:space="preserve">  </t>
  </si>
  <si>
    <t>OCC</t>
  </si>
  <si>
    <t>SOP</t>
  </si>
  <si>
    <t>ONP/MP/
BOOKS</t>
  </si>
  <si>
    <t>ALUM</t>
  </si>
  <si>
    <t>PLASTIC</t>
  </si>
  <si>
    <t>COMPOST</t>
  </si>
  <si>
    <t>GREASE</t>
  </si>
  <si>
    <t>BAT</t>
  </si>
  <si>
    <t xml:space="preserve">OIL </t>
  </si>
  <si>
    <t>E-RECYCLE</t>
  </si>
  <si>
    <t>MET</t>
  </si>
  <si>
    <t>WOOD</t>
  </si>
  <si>
    <t>CARTRIDGE</t>
  </si>
  <si>
    <t>American Thift Store</t>
  </si>
  <si>
    <t>SURPLUS</t>
  </si>
  <si>
    <t>TOTAL
POUNDS</t>
  </si>
  <si>
    <t>TOTAL
TONNAGE</t>
  </si>
  <si>
    <t>Yearly
Total</t>
  </si>
  <si>
    <t>(Based on total paper recycled)</t>
  </si>
  <si>
    <t>As of October 28, 2024 we have saved:</t>
  </si>
  <si>
    <t>4,524 Trees</t>
  </si>
  <si>
    <t>101,122 Gallons of Oil</t>
  </si>
  <si>
    <t>1,064,440 Kilowatts of Energy</t>
  </si>
  <si>
    <t>1,862,770 Gallons of Water</t>
  </si>
  <si>
    <t>*Updated 4/15/25</t>
  </si>
  <si>
    <t>As of October 28, 2021 we have saved:</t>
  </si>
  <si>
    <t>12,489 Trees</t>
  </si>
  <si>
    <t>279,170 Gallons of Oil</t>
  </si>
  <si>
    <t>2,938,640 Kilowatts of Energy</t>
  </si>
  <si>
    <t>5,142,620 Gallons of Water</t>
  </si>
  <si>
    <t>*Updated 10/9/24</t>
  </si>
  <si>
    <t>12,706 Trees</t>
  </si>
  <si>
    <t>284,019 Gallons of Oil</t>
  </si>
  <si>
    <t>2,989,676 Kilowatts of Energy</t>
  </si>
  <si>
    <t>5,231,933 Gallons of Water</t>
  </si>
  <si>
    <t>*Updated 10/13/23</t>
  </si>
  <si>
    <t>As of October 28, 2022 we have saved:</t>
  </si>
  <si>
    <t>12,099 Trees</t>
  </si>
  <si>
    <t>270,423 Gallons of Oil</t>
  </si>
  <si>
    <t>2,846,564 Kilowatts of Energy</t>
  </si>
  <si>
    <t>4,981,487 Gallons of Water</t>
  </si>
  <si>
    <t>*Updated 1/11/22</t>
  </si>
  <si>
    <t>11,783 Trees</t>
  </si>
  <si>
    <t>263,375 Gallons of Oil</t>
  </si>
  <si>
    <t>2,772,364 Kilowatts of Energy</t>
  </si>
  <si>
    <t>4,851,637 Gallons of Water</t>
  </si>
  <si>
    <t>*Updated 10/28/21</t>
  </si>
  <si>
    <t>As of October 29, 2020 we have saved:</t>
  </si>
  <si>
    <t>10,133 Trees</t>
  </si>
  <si>
    <t>226,503 Gallons of Oil</t>
  </si>
  <si>
    <t>2,384,250 Kilowatts of Energy</t>
  </si>
  <si>
    <t>3,983,437 Gallons of Water</t>
  </si>
  <si>
    <t>*Updated 10/29/20</t>
  </si>
  <si>
    <r>
      <rPr>
        <b/>
        <sz val="10"/>
        <rFont val="Tahoma"/>
      </rPr>
      <t>BAT</t>
    </r>
    <r>
      <rPr>
        <sz val="10"/>
        <rFont val="Tahoma"/>
      </rPr>
      <t xml:space="preserve"> - Used Vehicle Batteries (# of Units)</t>
    </r>
  </si>
  <si>
    <r>
      <rPr>
        <b/>
        <sz val="10"/>
        <rFont val="Tahoma"/>
      </rPr>
      <t>CAN</t>
    </r>
    <r>
      <rPr>
        <sz val="10"/>
        <rFont val="Tahoma"/>
      </rPr>
      <t xml:space="preserve"> - Aluminum (LBS)</t>
    </r>
  </si>
  <si>
    <t>CAN</t>
  </si>
  <si>
    <t>As of September 30, 2019 we have saved:</t>
  </si>
  <si>
    <t>15,510 Trees</t>
  </si>
  <si>
    <t>346,698 Gallons of Oil</t>
  </si>
  <si>
    <t>3,649,456 Kilowatts of Energy</t>
  </si>
  <si>
    <t>6,386,548 Gallons of Water</t>
  </si>
  <si>
    <t>*Updated 12/2/19</t>
  </si>
  <si>
    <t>As of October 4, 2018 we have saved:</t>
  </si>
  <si>
    <t>14,822 Trees</t>
  </si>
  <si>
    <t>331,323 Gallons of Oil</t>
  </si>
  <si>
    <t>3,487,610 Kilowatts of Energy</t>
  </si>
  <si>
    <t>6,103,318 Gallons of Water</t>
  </si>
  <si>
    <t>*Updated 12/12/18</t>
  </si>
  <si>
    <t>As of September 29, 2017 we have saved:</t>
  </si>
  <si>
    <t>13,784 Trees</t>
  </si>
  <si>
    <t>308,119 Gallons of Oil</t>
  </si>
  <si>
    <t>3,243,356 Kilowatts of Energy</t>
  </si>
  <si>
    <t>5,675,873 Gallons of Water</t>
  </si>
  <si>
    <t>*Updated 12/4/17</t>
  </si>
  <si>
    <r>
      <rPr>
        <b/>
        <sz val="10"/>
        <rFont val="Tahoma"/>
      </rPr>
      <t>SOP</t>
    </r>
    <r>
      <rPr>
        <sz val="10"/>
        <rFont val="Tahoma"/>
      </rPr>
      <t xml:space="preserve"> - Sorted Office Paper/Books (LBS)</t>
    </r>
  </si>
  <si>
    <r>
      <t xml:space="preserve">NEWS/MIXED - </t>
    </r>
    <r>
      <rPr>
        <sz val="10"/>
        <rFont val="Tahoma"/>
      </rPr>
      <t>Newspaper and Mixed Paper (LBS)</t>
    </r>
  </si>
  <si>
    <r>
      <t xml:space="preserve">COMPOST - </t>
    </r>
    <r>
      <rPr>
        <sz val="10"/>
        <rFont val="Tahoma"/>
      </rPr>
      <t>Food waste sent to Arboretum for compost (LBS)</t>
    </r>
  </si>
  <si>
    <t>SOP/
BOOKS</t>
  </si>
  <si>
    <t>NEWS/
MIXED</t>
  </si>
  <si>
    <t>As of September 29, 2016 we have saved:</t>
  </si>
  <si>
    <t>12,853 Trees</t>
  </si>
  <si>
    <t>287,301 Gallons of Oil</t>
  </si>
  <si>
    <t>3,024,224 Kilowatts of Energy</t>
  </si>
  <si>
    <t>5,292,392 Gallons of Water</t>
  </si>
  <si>
    <t>*Updated 11/01/16</t>
  </si>
  <si>
    <r>
      <t xml:space="preserve">NEWS - </t>
    </r>
    <r>
      <rPr>
        <sz val="10"/>
        <rFont val="Tahoma"/>
      </rPr>
      <t>Newspaper (LBS)</t>
    </r>
  </si>
  <si>
    <r>
      <t xml:space="preserve">COMPOST - </t>
    </r>
    <r>
      <rPr>
        <sz val="10"/>
        <rFont val="Tahoma"/>
      </rPr>
      <t>Food waste sent to Arboretum for compost (Gallons)</t>
    </r>
  </si>
  <si>
    <t>NEWS</t>
  </si>
  <si>
    <t>As of October 8, 2015 we have saved:</t>
  </si>
  <si>
    <t>13,305 Trees</t>
  </si>
  <si>
    <t>297,411 Gallons of Oil</t>
  </si>
  <si>
    <t>3,130,640 Kilowatts of Energy</t>
  </si>
  <si>
    <t>5,478,620 Gallons of Water</t>
  </si>
  <si>
    <t>As of October 10, 2014 we have saved:</t>
  </si>
  <si>
    <t>16,031 Trees</t>
  </si>
  <si>
    <t>358,338 Gallons of Oil</t>
  </si>
  <si>
    <t>3,771,978 Kilowatts of Energy</t>
  </si>
  <si>
    <t>6,600,962 Gallons of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</si>
</sst>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-yy;@"/>
    <numFmt numFmtId="165" formatCode="[$-409]mmm\-yy;@"/>
    <numFmt numFmtId="166" formatCode="0.0"/>
  </numFmts>
  <fonts count="8">
    <font>
      <sz val="10"/>
      <name val="Arial"/>
    </font>
    <font>
      <sz val="8"/>
      <name val="Arial"/>
      <family val="2"/>
    </font>
    <font>
      <sz val="10"/>
      <name val="Tahoma"/>
    </font>
    <font>
      <sz val="14"/>
      <name val="Tahoma"/>
    </font>
    <font>
      <b/>
      <sz val="14"/>
      <name val="Tahoma"/>
    </font>
    <font>
      <b/>
      <sz val="10"/>
      <name val="Tahoma"/>
    </font>
    <font>
      <sz val="18"/>
      <name val="Tahoma"/>
    </font>
    <font>
      <sz val="10"/>
      <color theme="1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165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0" xfId="0" applyNumberFormat="1" applyFont="1"/>
    <xf numFmtId="3" fontId="2" fillId="0" borderId="0" xfId="0" applyNumberFormat="1" applyFont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horizontal="center"/>
    </xf>
    <xf numFmtId="164" fontId="2" fillId="2" borderId="7" xfId="0" applyNumberFormat="1" applyFont="1" applyFill="1" applyBorder="1"/>
    <xf numFmtId="0" fontId="2" fillId="2" borderId="0" xfId="0" applyFont="1" applyFill="1"/>
    <xf numFmtId="0" fontId="2" fillId="2" borderId="4" xfId="0" applyFont="1" applyFill="1" applyBorder="1"/>
    <xf numFmtId="0" fontId="2" fillId="4" borderId="4" xfId="0" applyFont="1" applyFill="1" applyBorder="1"/>
    <xf numFmtId="164" fontId="2" fillId="2" borderId="8" xfId="0" applyNumberFormat="1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" fontId="2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2" fillId="0" borderId="9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2" fillId="0" borderId="4" xfId="0" applyFont="1" applyBorder="1" applyAlignment="1">
      <alignment horizontal="right"/>
    </xf>
    <xf numFmtId="0" fontId="5" fillId="0" borderId="8" xfId="0" applyFont="1" applyBorder="1"/>
    <xf numFmtId="0" fontId="5" fillId="0" borderId="5" xfId="0" applyFont="1" applyBorder="1"/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5" fillId="0" borderId="7" xfId="0" applyFont="1" applyBorder="1"/>
    <xf numFmtId="0" fontId="2" fillId="0" borderId="5" xfId="0" applyFont="1" applyBorder="1"/>
    <xf numFmtId="0" fontId="2" fillId="0" borderId="6" xfId="0" applyFont="1" applyBorder="1"/>
    <xf numFmtId="3" fontId="2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2" fillId="3" borderId="0" xfId="0" applyFont="1" applyFill="1"/>
    <xf numFmtId="164" fontId="2" fillId="2" borderId="9" xfId="0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3" fontId="2" fillId="0" borderId="10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/>
    </xf>
    <xf numFmtId="165" fontId="2" fillId="0" borderId="13" xfId="0" applyNumberFormat="1" applyFont="1" applyBorder="1"/>
    <xf numFmtId="3" fontId="2" fillId="0" borderId="17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3" fontId="2" fillId="0" borderId="19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4" borderId="9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7F0B4"/>
      <color rgb="FFB0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Materials UA Processed from October 2023 through September 2024</a:t>
            </a:r>
          </a:p>
        </c:rich>
      </c:tx>
      <c:layout>
        <c:manualLayout>
          <c:xMode val="edge"/>
          <c:yMode val="edge"/>
          <c:x val="0.13401192113709307"/>
          <c:y val="1.6822429906542057E-2"/>
        </c:manualLayout>
      </c:layout>
      <c:overlay val="0"/>
      <c:spPr>
        <a:solidFill>
          <a:srgbClr val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177227498373286"/>
          <c:y val="0.16111366848374722"/>
          <c:w val="0.57831260646736704"/>
          <c:h val="0.798516252776095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77-4DF7-AF8A-B7435DE00B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77-4DF7-AF8A-B7435DE00B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77-4DF7-AF8A-B7435DE00B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77-4DF7-AF8A-B7435DE00B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077-4DF7-AF8A-B7435DE00B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077-4DF7-AF8A-B7435DE00B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077-4DF7-AF8A-B7435DE00B5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077-4DF7-AF8A-B7435DE00B5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077-4DF7-AF8A-B7435DE00B5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077-4DF7-AF8A-B7435DE00B5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077-4DF7-AF8A-B7435DE00B5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077-4DF7-AF8A-B7435DE00B5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077-4DF7-AF8A-B7435DE00B5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077-4DF7-AF8A-B7435DE00B5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4077-4DF7-AF8A-B7435DE00B5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4077-4DF7-AF8A-B7435DE00B5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AFCCB59-D71B-4484-9339-079F311DC4F3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E5C4A13E-0087-4711-9C41-199DB1034A3E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077-4DF7-AF8A-B7435DE00B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8A931A3-B748-46F1-87D1-FC670B82A0E4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230B67E1-4F32-41B9-8F51-6BFF6528113B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077-4DF7-AF8A-B7435DE00B5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4F3264A-E340-4972-B958-2B5F403BC21C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17C8EA9A-F180-412D-8784-FC859A532065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077-4DF7-AF8A-B7435DE00B5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D0994D7-3544-43BC-A5C5-F0C7355F2F6E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A3D90761-9337-4A84-B026-EFE61349559D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077-4DF7-AF8A-B7435DE00B5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FE77C36-8ADC-4A3B-9776-68909E9551B3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BAF7E561-19A3-4341-87A3-F93E6D3B1B1A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077-4DF7-AF8A-B7435DE00B53}"/>
                </c:ext>
              </c:extLst>
            </c:dLbl>
            <c:dLbl>
              <c:idx val="6"/>
              <c:layout>
                <c:manualLayout>
                  <c:x val="-2.0112955936218278E-2"/>
                  <c:y val="4.0301231576822125E-2"/>
                </c:manualLayout>
              </c:layout>
              <c:tx>
                <c:rich>
                  <a:bodyPr/>
                  <a:lstStyle/>
                  <a:p>
                    <a:fld id="{BA5C7E74-4AFB-477E-BAAB-9D0BE8EC1E06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0F9BF693-FD71-45E4-BDAE-2127FCBF139E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4077-4DF7-AF8A-B7435DE00B5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4BA01FB-5F28-49F3-B67C-2B0DD593EBE9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6B61313A-B675-4666-B17E-8D215F6F8F79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4077-4DF7-AF8A-B7435DE00B5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FBB879F-FFCA-4F63-A79A-E38DC3F8D7CF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D5FB53E6-422F-42F8-9D90-89B8D4950798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units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4077-4DF7-AF8A-B7435DE00B5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BDD7232-2399-4A5F-80E2-0D1FDA50E527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40098D1A-0005-4324-B57C-07FDBCB0CA13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4077-4DF7-AF8A-B7435DE00B5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4459EDD-6F79-4E0D-937A-925A0AE51B71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BADB15B3-8AC7-4B26-AA05-62BB46B144FF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4077-4DF7-AF8A-B7435DE00B5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58DE454-E98D-483B-8AA5-FB08006909B4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ACAE61CA-D5EA-47CC-85F8-11E73E6C4B85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4077-4DF7-AF8A-B7435DE00B5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FE8DB39-DBC3-482B-A892-9634B7425EF5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9396D93D-1A80-4416-9B06-1B287CD5ADDD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4077-4DF7-AF8A-B7435DE00B5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728DAE2-5707-4BF2-81C2-A0ED2FD1721C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D9CC5723-86B0-449C-96DC-960810F6D072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4077-4DF7-AF8A-B7435DE00B5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96D0A78-ABAA-406D-8EAC-D311280DAF88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6AF2FACD-E96A-4606-9271-AD62C2F0F554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F-4077-4DF7-AF8A-B7435DE00B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'2024-2025'!$B$14:$Q$14</c:f>
              <c:strCache>
                <c:ptCount val="16"/>
                <c:pt idx="0">
                  <c:v>OCC</c:v>
                </c:pt>
                <c:pt idx="1">
                  <c:v>SOP</c:v>
                </c:pt>
                <c:pt idx="2">
                  <c:v>ONP/MP/
BOOKS</c:v>
                </c:pt>
                <c:pt idx="3">
                  <c:v>ALUM</c:v>
                </c:pt>
                <c:pt idx="4">
                  <c:v>PLASTIC</c:v>
                </c:pt>
                <c:pt idx="6">
                  <c:v>COMPOST</c:v>
                </c:pt>
                <c:pt idx="7">
                  <c:v>GREASE</c:v>
                </c:pt>
                <c:pt idx="8">
                  <c:v>BAT</c:v>
                </c:pt>
                <c:pt idx="9">
                  <c:v>OIL </c:v>
                </c:pt>
                <c:pt idx="10">
                  <c:v>E-RECYCLE</c:v>
                </c:pt>
                <c:pt idx="11">
                  <c:v>MET</c:v>
                </c:pt>
                <c:pt idx="12">
                  <c:v>WOOD</c:v>
                </c:pt>
                <c:pt idx="13">
                  <c:v>CARTRIDGE</c:v>
                </c:pt>
                <c:pt idx="14">
                  <c:v>American Thift Store</c:v>
                </c:pt>
                <c:pt idx="15">
                  <c:v>SURPLUS</c:v>
                </c:pt>
              </c:strCache>
            </c:strRef>
          </c:cat>
          <c:val>
            <c:numRef>
              <c:f>'2024-2025'!$B$28:$Q$28</c:f>
              <c:numCache>
                <c:formatCode>#,##0</c:formatCode>
                <c:ptCount val="16"/>
                <c:pt idx="0">
                  <c:v>376330</c:v>
                </c:pt>
                <c:pt idx="1">
                  <c:v>122960</c:v>
                </c:pt>
                <c:pt idx="2">
                  <c:v>32935</c:v>
                </c:pt>
                <c:pt idx="3">
                  <c:v>6991</c:v>
                </c:pt>
                <c:pt idx="4">
                  <c:v>35428</c:v>
                </c:pt>
                <c:pt idx="6">
                  <c:v>15480</c:v>
                </c:pt>
                <c:pt idx="7">
                  <c:v>3124.5</c:v>
                </c:pt>
                <c:pt idx="8">
                  <c:v>4000</c:v>
                </c:pt>
                <c:pt idx="9">
                  <c:v>1460</c:v>
                </c:pt>
                <c:pt idx="10">
                  <c:v>46057</c:v>
                </c:pt>
                <c:pt idx="11">
                  <c:v>328278</c:v>
                </c:pt>
                <c:pt idx="12">
                  <c:v>18148</c:v>
                </c:pt>
                <c:pt idx="13">
                  <c:v>2615</c:v>
                </c:pt>
                <c:pt idx="14">
                  <c:v>225</c:v>
                </c:pt>
                <c:pt idx="15">
                  <c:v>115877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077-4DF7-AF8A-B7435DE00B5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Materials UA Processed from October 2023 through September 2024</a:t>
            </a:r>
          </a:p>
        </c:rich>
      </c:tx>
      <c:layout>
        <c:manualLayout>
          <c:xMode val="edge"/>
          <c:yMode val="edge"/>
          <c:x val="0.13401192113709307"/>
          <c:y val="1.6822429906542057E-2"/>
        </c:manualLayout>
      </c:layout>
      <c:overlay val="0"/>
      <c:spPr>
        <a:solidFill>
          <a:srgbClr val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177227498373286"/>
          <c:y val="0.16111366848374722"/>
          <c:w val="0.57831260646736704"/>
          <c:h val="0.798516252776095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5F-4956-9705-21F76117C0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5F-4956-9705-21F76117C0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5F-4956-9705-21F76117C0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5F-4956-9705-21F76117C0A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F5F-4956-9705-21F76117C0A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F5F-4956-9705-21F76117C0A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F5F-4956-9705-21F76117C0A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F5F-4956-9705-21F76117C0A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F5F-4956-9705-21F76117C0A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F5F-4956-9705-21F76117C0A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F5F-4956-9705-21F76117C0A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F5F-4956-9705-21F76117C0A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F5F-4956-9705-21F76117C0A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F5F-4956-9705-21F76117C0A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F5F-4956-9705-21F76117C0A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E0B8-4148-8308-7074F818E23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AFCCB59-D71B-4484-9339-079F311DC4F3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E5C4A13E-0087-4711-9C41-199DB1034A3E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F5F-4956-9705-21F76117C0A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8A931A3-B748-46F1-87D1-FC670B82A0E4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230B67E1-4F32-41B9-8F51-6BFF6528113B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F5F-4956-9705-21F76117C0A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4F3264A-E340-4972-B958-2B5F403BC21C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17C8EA9A-F180-412D-8784-FC859A532065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F5F-4956-9705-21F76117C0A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D0994D7-3544-43BC-A5C5-F0C7355F2F6E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A3D90761-9337-4A84-B026-EFE61349559D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F5F-4956-9705-21F76117C0A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FE77C36-8ADC-4A3B-9776-68909E9551B3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BAF7E561-19A3-4341-87A3-F93E6D3B1B1A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F5F-4956-9705-21F76117C0A7}"/>
                </c:ext>
              </c:extLst>
            </c:dLbl>
            <c:dLbl>
              <c:idx val="6"/>
              <c:layout>
                <c:manualLayout>
                  <c:x val="-2.0112955936218278E-2"/>
                  <c:y val="4.0301231576822125E-2"/>
                </c:manualLayout>
              </c:layout>
              <c:tx>
                <c:rich>
                  <a:bodyPr/>
                  <a:lstStyle/>
                  <a:p>
                    <a:fld id="{BA5C7E74-4AFB-477E-BAAB-9D0BE8EC1E06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0F9BF693-FD71-45E4-BDAE-2127FCBF139E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FF5F-4956-9705-21F76117C0A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4BA01FB-5F28-49F3-B67C-2B0DD593EBE9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6B61313A-B675-4666-B17E-8D215F6F8F79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FF5F-4956-9705-21F76117C0A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FBB879F-FFCA-4F63-A79A-E38DC3F8D7CF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D5FB53E6-422F-42F8-9D90-89B8D4950798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units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FF5F-4956-9705-21F76117C0A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BDD7232-2399-4A5F-80E2-0D1FDA50E527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40098D1A-0005-4324-B57C-07FDBCB0CA13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FF5F-4956-9705-21F76117C0A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4459EDD-6F79-4E0D-937A-925A0AE51B71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BADB15B3-8AC7-4B26-AA05-62BB46B144FF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FF5F-4956-9705-21F76117C0A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58DE454-E98D-483B-8AA5-FB08006909B4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ACAE61CA-D5EA-47CC-85F8-11E73E6C4B85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FF5F-4956-9705-21F76117C0A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FE8DB39-DBC3-482B-A892-9634B7425EF5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9396D93D-1A80-4416-9B06-1B287CD5ADDD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FF5F-4956-9705-21F76117C0A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728DAE2-5707-4BF2-81C2-A0ED2FD1721C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D9CC5723-86B0-449C-96DC-960810F6D072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FF5F-4956-9705-21F76117C0A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96D0A78-ABAA-406D-8EAC-D311280DAF88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6AF2FACD-E96A-4606-9271-AD62C2F0F554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F-E0B8-4148-8308-7074F818E2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'2023-2024'!$B$14:$Q$14</c:f>
              <c:strCache>
                <c:ptCount val="16"/>
                <c:pt idx="0">
                  <c:v>OCC</c:v>
                </c:pt>
                <c:pt idx="1">
                  <c:v>SOP</c:v>
                </c:pt>
                <c:pt idx="2">
                  <c:v>ONP/MP/
BOOKS</c:v>
                </c:pt>
                <c:pt idx="3">
                  <c:v>ALUM</c:v>
                </c:pt>
                <c:pt idx="4">
                  <c:v>PLASTIC</c:v>
                </c:pt>
                <c:pt idx="6">
                  <c:v>COMPOST</c:v>
                </c:pt>
                <c:pt idx="7">
                  <c:v>GREASE</c:v>
                </c:pt>
                <c:pt idx="8">
                  <c:v>BAT</c:v>
                </c:pt>
                <c:pt idx="9">
                  <c:v>OIL </c:v>
                </c:pt>
                <c:pt idx="10">
                  <c:v>E-RECYCLE</c:v>
                </c:pt>
                <c:pt idx="11">
                  <c:v>MET</c:v>
                </c:pt>
                <c:pt idx="12">
                  <c:v>WOOD</c:v>
                </c:pt>
                <c:pt idx="13">
                  <c:v>CARTRIDGE</c:v>
                </c:pt>
                <c:pt idx="14">
                  <c:v>American Thift Store</c:v>
                </c:pt>
                <c:pt idx="15">
                  <c:v>SURPLUS</c:v>
                </c:pt>
              </c:strCache>
            </c:strRef>
          </c:cat>
          <c:val>
            <c:numRef>
              <c:f>'2023-2024'!$B$28:$Q$28</c:f>
              <c:numCache>
                <c:formatCode>#,##0</c:formatCode>
                <c:ptCount val="16"/>
                <c:pt idx="0">
                  <c:v>934145</c:v>
                </c:pt>
                <c:pt idx="1">
                  <c:v>395088</c:v>
                </c:pt>
                <c:pt idx="2">
                  <c:v>140694</c:v>
                </c:pt>
                <c:pt idx="3">
                  <c:v>13248</c:v>
                </c:pt>
                <c:pt idx="4">
                  <c:v>82937</c:v>
                </c:pt>
                <c:pt idx="6">
                  <c:v>10540</c:v>
                </c:pt>
                <c:pt idx="7">
                  <c:v>5689</c:v>
                </c:pt>
                <c:pt idx="8">
                  <c:v>4040</c:v>
                </c:pt>
                <c:pt idx="9">
                  <c:v>1690</c:v>
                </c:pt>
                <c:pt idx="10">
                  <c:v>54514</c:v>
                </c:pt>
                <c:pt idx="11">
                  <c:v>473760</c:v>
                </c:pt>
                <c:pt idx="12">
                  <c:v>46063</c:v>
                </c:pt>
                <c:pt idx="13">
                  <c:v>2380</c:v>
                </c:pt>
                <c:pt idx="14">
                  <c:v>2667</c:v>
                </c:pt>
                <c:pt idx="15">
                  <c:v>286751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FF5F-4956-9705-21F76117C0A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Materials UA Processed from October 2022 through September 2023</a:t>
            </a:r>
          </a:p>
        </c:rich>
      </c:tx>
      <c:overlay val="0"/>
      <c:spPr>
        <a:solidFill>
          <a:srgbClr val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177227498373286"/>
          <c:y val="0.16111366848374722"/>
          <c:w val="0.57831260646736704"/>
          <c:h val="0.798516252776095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7E-475E-A782-0CBA4204AB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7E-475E-A782-0CBA4204AB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7E-475E-A782-0CBA4204AB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17E-475E-A782-0CBA4204AB6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17E-475E-A782-0CBA4204AB6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17E-475E-A782-0CBA4204AB6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17E-475E-A782-0CBA4204AB6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17E-475E-A782-0CBA4204AB6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17E-475E-A782-0CBA4204AB6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17E-475E-A782-0CBA4204AB6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17E-475E-A782-0CBA4204AB6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17E-475E-A782-0CBA4204AB6E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17E-475E-A782-0CBA4204AB6E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317E-475E-A782-0CBA4204AB6E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317E-475E-A782-0CBA4204AB6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AFCCB59-D71B-4484-9339-079F311DC4F3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E5C4A13E-0087-4711-9C41-199DB1034A3E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17E-475E-A782-0CBA4204AB6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8A931A3-B748-46F1-87D1-FC670B82A0E4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230B67E1-4F32-41B9-8F51-6BFF6528113B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17E-475E-A782-0CBA4204AB6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4F3264A-E340-4972-B958-2B5F403BC21C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17C8EA9A-F180-412D-8784-FC859A532065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17E-475E-A782-0CBA4204AB6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D0994D7-3544-43BC-A5C5-F0C7355F2F6E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A3D90761-9337-4A84-B026-EFE61349559D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17E-475E-A782-0CBA4204AB6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FE77C36-8ADC-4A3B-9776-68909E9551B3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BAF7E561-19A3-4341-87A3-F93E6D3B1B1A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17E-475E-A782-0CBA4204AB6E}"/>
                </c:ext>
              </c:extLst>
            </c:dLbl>
            <c:dLbl>
              <c:idx val="6"/>
              <c:layout>
                <c:manualLayout>
                  <c:x val="-2.0112955936218278E-2"/>
                  <c:y val="4.0301231576822125E-2"/>
                </c:manualLayout>
              </c:layout>
              <c:tx>
                <c:rich>
                  <a:bodyPr/>
                  <a:lstStyle/>
                  <a:p>
                    <a:fld id="{BA5C7E74-4AFB-477E-BAAB-9D0BE8EC1E06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0F9BF693-FD71-45E4-BDAE-2127FCBF139E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317E-475E-A782-0CBA4204AB6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4BA01FB-5F28-49F3-B67C-2B0DD593EBE9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6B61313A-B675-4666-B17E-8D215F6F8F79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317E-475E-A782-0CBA4204AB6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FBB879F-FFCA-4F63-A79A-E38DC3F8D7CF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D5FB53E6-422F-42F8-9D90-89B8D4950798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units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317E-475E-A782-0CBA4204AB6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BDD7232-2399-4A5F-80E2-0D1FDA50E527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40098D1A-0005-4324-B57C-07FDBCB0CA13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317E-475E-A782-0CBA4204AB6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4459EDD-6F79-4E0D-937A-925A0AE51B71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BADB15B3-8AC7-4B26-AA05-62BB46B144FF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317E-475E-A782-0CBA4204AB6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58DE454-E98D-483B-8AA5-FB08006909B4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ACAE61CA-D5EA-47CC-85F8-11E73E6C4B85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317E-475E-A782-0CBA4204AB6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FE8DB39-DBC3-482B-A892-9634B7425EF5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9396D93D-1A80-4416-9B06-1B287CD5ADDD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317E-475E-A782-0CBA4204AB6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728DAE2-5707-4BF2-81C2-A0ED2FD1721C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D9CC5723-86B0-449C-96DC-960810F6D072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317E-475E-A782-0CBA4204AB6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96D0A78-ABAA-406D-8EAC-D311280DAF88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6AF2FACD-E96A-4606-9271-AD62C2F0F554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317E-475E-A782-0CBA4204AB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'2022-2023'!$B$14:$P$14</c:f>
              <c:strCache>
                <c:ptCount val="15"/>
                <c:pt idx="0">
                  <c:v>OCC</c:v>
                </c:pt>
                <c:pt idx="1">
                  <c:v>SOP</c:v>
                </c:pt>
                <c:pt idx="2">
                  <c:v>ONP/MP/
BOOKS</c:v>
                </c:pt>
                <c:pt idx="3">
                  <c:v>ALUM</c:v>
                </c:pt>
                <c:pt idx="4">
                  <c:v>PLASTIC</c:v>
                </c:pt>
                <c:pt idx="6">
                  <c:v>COMPOST</c:v>
                </c:pt>
                <c:pt idx="7">
                  <c:v>GREASE</c:v>
                </c:pt>
                <c:pt idx="8">
                  <c:v>BAT</c:v>
                </c:pt>
                <c:pt idx="9">
                  <c:v>OIL </c:v>
                </c:pt>
                <c:pt idx="10">
                  <c:v>E-RECYCLE</c:v>
                </c:pt>
                <c:pt idx="11">
                  <c:v>MET</c:v>
                </c:pt>
                <c:pt idx="12">
                  <c:v>WOOD</c:v>
                </c:pt>
                <c:pt idx="13">
                  <c:v>CARTRIDGE</c:v>
                </c:pt>
                <c:pt idx="14">
                  <c:v>SURPLUS</c:v>
                </c:pt>
              </c:strCache>
            </c:strRef>
          </c:cat>
          <c:val>
            <c:numRef>
              <c:f>'2022-2023'!$B$28:$P$28</c:f>
              <c:numCache>
                <c:formatCode>#,##0</c:formatCode>
                <c:ptCount val="15"/>
                <c:pt idx="0" formatCode="General">
                  <c:v>1000003</c:v>
                </c:pt>
                <c:pt idx="1">
                  <c:v>386405</c:v>
                </c:pt>
                <c:pt idx="2">
                  <c:v>108430</c:v>
                </c:pt>
                <c:pt idx="3">
                  <c:v>9281</c:v>
                </c:pt>
                <c:pt idx="4">
                  <c:v>82520</c:v>
                </c:pt>
                <c:pt idx="6">
                  <c:v>7620</c:v>
                </c:pt>
                <c:pt idx="7">
                  <c:v>12393.5</c:v>
                </c:pt>
                <c:pt idx="8">
                  <c:v>4880</c:v>
                </c:pt>
                <c:pt idx="9">
                  <c:v>2400</c:v>
                </c:pt>
                <c:pt idx="10">
                  <c:v>80216</c:v>
                </c:pt>
                <c:pt idx="11">
                  <c:v>575732</c:v>
                </c:pt>
                <c:pt idx="12">
                  <c:v>57039</c:v>
                </c:pt>
                <c:pt idx="13">
                  <c:v>3568</c:v>
                </c:pt>
                <c:pt idx="14">
                  <c:v>383872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17E-475E-A782-0CBA4204AB6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Materials UA Processed from October 2021 through September 2022</a:t>
            </a:r>
          </a:p>
        </c:rich>
      </c:tx>
      <c:overlay val="0"/>
      <c:spPr>
        <a:solidFill>
          <a:srgbClr val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177227498373286"/>
          <c:y val="0.16111366848374722"/>
          <c:w val="0.57831260646736704"/>
          <c:h val="0.798516252776095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66-4A4B-B5B9-B479E66D69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66-4A4B-B5B9-B479E66D69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66-4A4B-B5B9-B479E66D69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66-4A4B-B5B9-B479E66D69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B66-4A4B-B5B9-B479E66D69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B66-4A4B-B5B9-B479E66D69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B66-4A4B-B5B9-B479E66D698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B66-4A4B-B5B9-B479E66D698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B66-4A4B-B5B9-B479E66D698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B66-4A4B-B5B9-B479E66D698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B66-4A4B-B5B9-B479E66D698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B66-4A4B-B5B9-B479E66D698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B66-4A4B-B5B9-B479E66D698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B66-4A4B-B5B9-B479E66D698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B66-4A4B-B5B9-B479E66D698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AFCCB59-D71B-4484-9339-079F311DC4F3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E5C4A13E-0087-4711-9C41-199DB1034A3E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B66-4A4B-B5B9-B479E66D698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8A931A3-B748-46F1-87D1-FC670B82A0E4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230B67E1-4F32-41B9-8F51-6BFF6528113B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B66-4A4B-B5B9-B479E66D698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4F3264A-E340-4972-B958-2B5F403BC21C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17C8EA9A-F180-412D-8784-FC859A532065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B66-4A4B-B5B9-B479E66D698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D0994D7-3544-43BC-A5C5-F0C7355F2F6E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A3D90761-9337-4A84-B026-EFE61349559D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B66-4A4B-B5B9-B479E66D698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FE77C36-8ADC-4A3B-9776-68909E9551B3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BAF7E561-19A3-4341-87A3-F93E6D3B1B1A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B66-4A4B-B5B9-B479E66D6987}"/>
                </c:ext>
              </c:extLst>
            </c:dLbl>
            <c:dLbl>
              <c:idx val="6"/>
              <c:layout>
                <c:manualLayout>
                  <c:x val="-2.0112955936218278E-2"/>
                  <c:y val="4.0301231576822125E-2"/>
                </c:manualLayout>
              </c:layout>
              <c:tx>
                <c:rich>
                  <a:bodyPr/>
                  <a:lstStyle/>
                  <a:p>
                    <a:fld id="{BA5C7E74-4AFB-477E-BAAB-9D0BE8EC1E06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0F9BF693-FD71-45E4-BDAE-2127FCBF139E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BB66-4A4B-B5B9-B479E66D698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4BA01FB-5F28-49F3-B67C-2B0DD593EBE9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6B61313A-B675-4666-B17E-8D215F6F8F79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BB66-4A4B-B5B9-B479E66D698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FBB879F-FFCA-4F63-A79A-E38DC3F8D7CF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D5FB53E6-422F-42F8-9D90-89B8D4950798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units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BB66-4A4B-B5B9-B479E66D698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BDD7232-2399-4A5F-80E2-0D1FDA50E527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40098D1A-0005-4324-B57C-07FDBCB0CA13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BB66-4A4B-B5B9-B479E66D698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4459EDD-6F79-4E0D-937A-925A0AE51B71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BADB15B3-8AC7-4B26-AA05-62BB46B144FF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BB66-4A4B-B5B9-B479E66D698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58DE454-E98D-483B-8AA5-FB08006909B4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ACAE61CA-D5EA-47CC-85F8-11E73E6C4B85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BB66-4A4B-B5B9-B479E66D698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FE8DB39-DBC3-482B-A892-9634B7425EF5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9396D93D-1A80-4416-9B06-1B287CD5ADDD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BB66-4A4B-B5B9-B479E66D698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728DAE2-5707-4BF2-81C2-A0ED2FD1721C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D9CC5723-86B0-449C-96DC-960810F6D072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BB66-4A4B-B5B9-B479E66D698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96D0A78-ABAA-406D-8EAC-D311280DAF88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6AF2FACD-E96A-4606-9271-AD62C2F0F554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BB66-4A4B-B5B9-B479E66D69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'2021-2022'!$B$14:$P$14</c:f>
              <c:strCache>
                <c:ptCount val="15"/>
                <c:pt idx="0">
                  <c:v>OCC</c:v>
                </c:pt>
                <c:pt idx="1">
                  <c:v>SOP</c:v>
                </c:pt>
                <c:pt idx="2">
                  <c:v>ONP/MP/
BOOKS</c:v>
                </c:pt>
                <c:pt idx="3">
                  <c:v>ALUM</c:v>
                </c:pt>
                <c:pt idx="4">
                  <c:v>PLASTIC</c:v>
                </c:pt>
                <c:pt idx="6">
                  <c:v>COMPOST</c:v>
                </c:pt>
                <c:pt idx="7">
                  <c:v>GREASE</c:v>
                </c:pt>
                <c:pt idx="8">
                  <c:v>BAT</c:v>
                </c:pt>
                <c:pt idx="9">
                  <c:v>OIL </c:v>
                </c:pt>
                <c:pt idx="10">
                  <c:v>E-RECYCLE</c:v>
                </c:pt>
                <c:pt idx="11">
                  <c:v>MET</c:v>
                </c:pt>
                <c:pt idx="12">
                  <c:v>WOOD</c:v>
                </c:pt>
                <c:pt idx="13">
                  <c:v>CARTRIDGE</c:v>
                </c:pt>
                <c:pt idx="14">
                  <c:v>SURPLUS</c:v>
                </c:pt>
              </c:strCache>
            </c:strRef>
          </c:cat>
          <c:val>
            <c:numRef>
              <c:f>'2021-2022'!$B$28:$P$28</c:f>
              <c:numCache>
                <c:formatCode>#,##0</c:formatCode>
                <c:ptCount val="15"/>
                <c:pt idx="0">
                  <c:v>925569</c:v>
                </c:pt>
                <c:pt idx="1">
                  <c:v>378142</c:v>
                </c:pt>
                <c:pt idx="2">
                  <c:v>119571</c:v>
                </c:pt>
                <c:pt idx="3">
                  <c:v>12091</c:v>
                </c:pt>
                <c:pt idx="4">
                  <c:v>84500</c:v>
                </c:pt>
                <c:pt idx="6">
                  <c:v>14580</c:v>
                </c:pt>
                <c:pt idx="7">
                  <c:v>35645</c:v>
                </c:pt>
                <c:pt idx="8">
                  <c:v>10470</c:v>
                </c:pt>
                <c:pt idx="9">
                  <c:v>2820</c:v>
                </c:pt>
                <c:pt idx="10">
                  <c:v>87229</c:v>
                </c:pt>
                <c:pt idx="11">
                  <c:v>502333</c:v>
                </c:pt>
                <c:pt idx="12">
                  <c:v>38769</c:v>
                </c:pt>
                <c:pt idx="13">
                  <c:v>4229</c:v>
                </c:pt>
                <c:pt idx="14">
                  <c:v>235514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B66-4A4B-B5B9-B479E66D698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Materials UA Processed from October 2020 through September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177227498373286"/>
          <c:y val="0.16111366848374722"/>
          <c:w val="0.57831260646736704"/>
          <c:h val="0.798516252776095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07-47B6-902E-C1DF38DE3B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07-47B6-902E-C1DF38DE3B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07-47B6-902E-C1DF38DE3B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07-47B6-902E-C1DF38DE3B4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A07-47B6-902E-C1DF38DE3B4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A07-47B6-902E-C1DF38DE3B4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A07-47B6-902E-C1DF38DE3B4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A07-47B6-902E-C1DF38DE3B4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A07-47B6-902E-C1DF38DE3B4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A07-47B6-902E-C1DF38DE3B4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A07-47B6-902E-C1DF38DE3B4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A07-47B6-902E-C1DF38DE3B4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A07-47B6-902E-C1DF38DE3B4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A07-47B6-902E-C1DF38DE3B4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A07-47B6-902E-C1DF38DE3B4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AFCCB59-D71B-4484-9339-079F311DC4F3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E5C4A13E-0087-4711-9C41-199DB1034A3E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A07-47B6-902E-C1DF38DE3B4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8A931A3-B748-46F1-87D1-FC670B82A0E4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230B67E1-4F32-41B9-8F51-6BFF6528113B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A07-47B6-902E-C1DF38DE3B4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4F3264A-E340-4972-B958-2B5F403BC21C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17C8EA9A-F180-412D-8784-FC859A532065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A07-47B6-902E-C1DF38DE3B4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D0994D7-3544-43BC-A5C5-F0C7355F2F6E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A3D90761-9337-4A84-B026-EFE61349559D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A07-47B6-902E-C1DF38DE3B4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FE77C36-8ADC-4A3B-9776-68909E9551B3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BAF7E561-19A3-4341-87A3-F93E6D3B1B1A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A07-47B6-902E-C1DF38DE3B47}"/>
                </c:ext>
              </c:extLst>
            </c:dLbl>
            <c:dLbl>
              <c:idx val="6"/>
              <c:layout>
                <c:manualLayout>
                  <c:x val="-2.0112955936218278E-2"/>
                  <c:y val="4.0301231576822125E-2"/>
                </c:manualLayout>
              </c:layout>
              <c:tx>
                <c:rich>
                  <a:bodyPr/>
                  <a:lstStyle/>
                  <a:p>
                    <a:fld id="{BA5C7E74-4AFB-477E-BAAB-9D0BE8EC1E06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0F9BF693-FD71-45E4-BDAE-2127FCBF139E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A07-47B6-902E-C1DF38DE3B4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4BA01FB-5F28-49F3-B67C-2B0DD593EBE9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6B61313A-B675-4666-B17E-8D215F6F8F79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5A07-47B6-902E-C1DF38DE3B4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FBB879F-FFCA-4F63-A79A-E38DC3F8D7CF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D5FB53E6-422F-42F8-9D90-89B8D4950798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units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5A07-47B6-902E-C1DF38DE3B4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BDD7232-2399-4A5F-80E2-0D1FDA50E527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40098D1A-0005-4324-B57C-07FDBCB0CA13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5A07-47B6-902E-C1DF38DE3B4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4459EDD-6F79-4E0D-937A-925A0AE51B71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BADB15B3-8AC7-4B26-AA05-62BB46B144FF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5A07-47B6-902E-C1DF38DE3B4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58DE454-E98D-483B-8AA5-FB08006909B4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ACAE61CA-D5EA-47CC-85F8-11E73E6C4B85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5A07-47B6-902E-C1DF38DE3B4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FE8DB39-DBC3-482B-A892-9634B7425EF5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9396D93D-1A80-4416-9B06-1B287CD5ADDD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5A07-47B6-902E-C1DF38DE3B4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728DAE2-5707-4BF2-81C2-A0ED2FD1721C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D9CC5723-86B0-449C-96DC-960810F6D072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5A07-47B6-902E-C1DF38DE3B4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96D0A78-ABAA-406D-8EAC-D311280DAF88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6AF2FACD-E96A-4606-9271-AD62C2F0F554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5A07-47B6-902E-C1DF38DE3B4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'2020-2021'!$B$14:$P$14</c:f>
              <c:strCache>
                <c:ptCount val="15"/>
                <c:pt idx="0">
                  <c:v>OCC</c:v>
                </c:pt>
                <c:pt idx="1">
                  <c:v>SOP</c:v>
                </c:pt>
                <c:pt idx="2">
                  <c:v>ONP/MP/
BOOKS</c:v>
                </c:pt>
                <c:pt idx="3">
                  <c:v>ALUM</c:v>
                </c:pt>
                <c:pt idx="4">
                  <c:v>PLASTIC</c:v>
                </c:pt>
                <c:pt idx="6">
                  <c:v>COMPOST</c:v>
                </c:pt>
                <c:pt idx="7">
                  <c:v>GREASE</c:v>
                </c:pt>
                <c:pt idx="8">
                  <c:v>BAT</c:v>
                </c:pt>
                <c:pt idx="9">
                  <c:v>OIL </c:v>
                </c:pt>
                <c:pt idx="10">
                  <c:v>E-RECYCLE</c:v>
                </c:pt>
                <c:pt idx="11">
                  <c:v>MET</c:v>
                </c:pt>
                <c:pt idx="12">
                  <c:v>WOOD</c:v>
                </c:pt>
                <c:pt idx="13">
                  <c:v>CARTRIDGE</c:v>
                </c:pt>
                <c:pt idx="14">
                  <c:v>SURPLUS</c:v>
                </c:pt>
              </c:strCache>
            </c:strRef>
          </c:cat>
          <c:val>
            <c:numRef>
              <c:f>'2020-2021'!$B$28:$P$28</c:f>
              <c:numCache>
                <c:formatCode>#,##0</c:formatCode>
                <c:ptCount val="15"/>
                <c:pt idx="0">
                  <c:v>853950</c:v>
                </c:pt>
                <c:pt idx="1">
                  <c:v>393893</c:v>
                </c:pt>
                <c:pt idx="2">
                  <c:v>138339</c:v>
                </c:pt>
                <c:pt idx="3">
                  <c:v>10954</c:v>
                </c:pt>
                <c:pt idx="4">
                  <c:v>82025</c:v>
                </c:pt>
                <c:pt idx="6">
                  <c:v>17930</c:v>
                </c:pt>
                <c:pt idx="7">
                  <c:v>25869</c:v>
                </c:pt>
                <c:pt idx="8">
                  <c:v>8964</c:v>
                </c:pt>
                <c:pt idx="9">
                  <c:v>2470</c:v>
                </c:pt>
                <c:pt idx="10">
                  <c:v>59710</c:v>
                </c:pt>
                <c:pt idx="11">
                  <c:v>456340</c:v>
                </c:pt>
                <c:pt idx="12">
                  <c:v>94429</c:v>
                </c:pt>
                <c:pt idx="13">
                  <c:v>70577</c:v>
                </c:pt>
                <c:pt idx="14">
                  <c:v>244280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5A07-47B6-902E-C1DF38DE3B4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Materials</a:t>
            </a:r>
            <a:r>
              <a:rPr lang="en-US" baseline="0"/>
              <a:t> UA Processed from October 2019 through September 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177227498373286"/>
          <c:y val="0.16111366848374722"/>
          <c:w val="0.57831260646736704"/>
          <c:h val="0.798516252776095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1E-4E90-8314-2EA4A63CBA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11E-4E90-8314-2EA4A63CBA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1E-4E90-8314-2EA4A63CBA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11E-4E90-8314-2EA4A63CBAA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1E-4E90-8314-2EA4A63CBAA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3A5-447B-8E72-93B13EEEF7E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11E-4E90-8314-2EA4A63CBAA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1E-4E90-8314-2EA4A63CBAA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11E-4E90-8314-2EA4A63CBAA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11E-4E90-8314-2EA4A63CBA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11E-4E90-8314-2EA4A63CBAA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11E-4E90-8314-2EA4A63CBAA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11E-4E90-8314-2EA4A63CBAA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11E-4E90-8314-2EA4A63CBAAF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11E-4E90-8314-2EA4A63CBAA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AFCCB59-D71B-4484-9339-079F311DC4F3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E5C4A13E-0087-4711-9C41-199DB1034A3E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11E-4E90-8314-2EA4A63CBAA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8A931A3-B748-46F1-87D1-FC670B82A0E4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230B67E1-4F32-41B9-8F51-6BFF6528113B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11E-4E90-8314-2EA4A63CBAA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4F3264A-E340-4972-B958-2B5F403BC21C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17C8EA9A-F180-412D-8784-FC859A532065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11E-4E90-8314-2EA4A63CBAA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D0994D7-3544-43BC-A5C5-F0C7355F2F6E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A3D90761-9337-4A84-B026-EFE61349559D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11E-4E90-8314-2EA4A63CBAA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FE77C36-8ADC-4A3B-9776-68909E9551B3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BAF7E561-19A3-4341-87A3-F93E6D3B1B1A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11E-4E90-8314-2EA4A63CBAAF}"/>
                </c:ext>
              </c:extLst>
            </c:dLbl>
            <c:dLbl>
              <c:idx val="6"/>
              <c:layout>
                <c:manualLayout>
                  <c:x val="-2.0112955936218278E-2"/>
                  <c:y val="4.0301231576822125E-2"/>
                </c:manualLayout>
              </c:layout>
              <c:tx>
                <c:rich>
                  <a:bodyPr/>
                  <a:lstStyle/>
                  <a:p>
                    <a:fld id="{BA5C7E74-4AFB-477E-BAAB-9D0BE8EC1E06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0F9BF693-FD71-45E4-BDAE-2127FCBF139E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F11E-4E90-8314-2EA4A63CBAA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4BA01FB-5F28-49F3-B67C-2B0DD593EBE9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6B61313A-B675-4666-B17E-8D215F6F8F79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11E-4E90-8314-2EA4A63CBAA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FBB879F-FFCA-4F63-A79A-E38DC3F8D7CF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D5FB53E6-422F-42F8-9D90-89B8D4950798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units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F11E-4E90-8314-2EA4A63CBAA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BDD7232-2399-4A5F-80E2-0D1FDA50E527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40098D1A-0005-4324-B57C-07FDBCB0CA13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11E-4E90-8314-2EA4A63CBAA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4459EDD-6F79-4E0D-937A-925A0AE51B71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BADB15B3-8AC7-4B26-AA05-62BB46B144FF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F11E-4E90-8314-2EA4A63CBAA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58DE454-E98D-483B-8AA5-FB08006909B4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ACAE61CA-D5EA-47CC-85F8-11E73E6C4B85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F11E-4E90-8314-2EA4A63CBAA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FE8DB39-DBC3-482B-A892-9634B7425EF5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9396D93D-1A80-4416-9B06-1B287CD5ADDD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F11E-4E90-8314-2EA4A63CBAA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728DAE2-5707-4BF2-81C2-A0ED2FD1721C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D9CC5723-86B0-449C-96DC-960810F6D072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F11E-4E90-8314-2EA4A63CBAA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96D0A78-ABAA-406D-8EAC-D311280DAF88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6AF2FACD-E96A-4606-9271-AD62C2F0F554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F11E-4E90-8314-2EA4A63CBA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'2019-2020'!$B$14:$P$14</c:f>
              <c:strCache>
                <c:ptCount val="15"/>
                <c:pt idx="0">
                  <c:v>OCC</c:v>
                </c:pt>
                <c:pt idx="1">
                  <c:v>SOP</c:v>
                </c:pt>
                <c:pt idx="2">
                  <c:v>ONP/MP/
BOOKS</c:v>
                </c:pt>
                <c:pt idx="3">
                  <c:v>ALUM</c:v>
                </c:pt>
                <c:pt idx="4">
                  <c:v>PLASTIC</c:v>
                </c:pt>
                <c:pt idx="6">
                  <c:v>COMPOST</c:v>
                </c:pt>
                <c:pt idx="7">
                  <c:v>GREASE</c:v>
                </c:pt>
                <c:pt idx="8">
                  <c:v>BAT</c:v>
                </c:pt>
                <c:pt idx="9">
                  <c:v>OIL </c:v>
                </c:pt>
                <c:pt idx="10">
                  <c:v>E-RECYCLE</c:v>
                </c:pt>
                <c:pt idx="11">
                  <c:v>MET</c:v>
                </c:pt>
                <c:pt idx="12">
                  <c:v>WOOD</c:v>
                </c:pt>
                <c:pt idx="13">
                  <c:v>CARTRIDGE</c:v>
                </c:pt>
                <c:pt idx="14">
                  <c:v>SURPLUS</c:v>
                </c:pt>
              </c:strCache>
            </c:strRef>
          </c:cat>
          <c:val>
            <c:numRef>
              <c:f>'2019-2020'!$B$28:$P$28</c:f>
              <c:numCache>
                <c:formatCode>#,##0</c:formatCode>
                <c:ptCount val="15"/>
                <c:pt idx="0">
                  <c:v>684964</c:v>
                </c:pt>
                <c:pt idx="1">
                  <c:v>334775</c:v>
                </c:pt>
                <c:pt idx="2">
                  <c:v>172386</c:v>
                </c:pt>
                <c:pt idx="3">
                  <c:v>11160</c:v>
                </c:pt>
                <c:pt idx="4">
                  <c:v>88281</c:v>
                </c:pt>
                <c:pt idx="6">
                  <c:v>15561</c:v>
                </c:pt>
                <c:pt idx="7">
                  <c:v>31002</c:v>
                </c:pt>
                <c:pt idx="8">
                  <c:v>12960</c:v>
                </c:pt>
                <c:pt idx="9">
                  <c:v>3100</c:v>
                </c:pt>
                <c:pt idx="10">
                  <c:v>59152</c:v>
                </c:pt>
                <c:pt idx="11">
                  <c:v>427339</c:v>
                </c:pt>
                <c:pt idx="12">
                  <c:v>88481</c:v>
                </c:pt>
                <c:pt idx="13">
                  <c:v>2938</c:v>
                </c:pt>
                <c:pt idx="14">
                  <c:v>241705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E-4E90-8314-2EA4A63CBAA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Materials</a:t>
            </a:r>
            <a:r>
              <a:rPr lang="en-US" baseline="0"/>
              <a:t> UA Processed from October 2018 through Septmeber 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481927000723068"/>
          <c:y val="0.14815052909001311"/>
          <c:w val="0.55876579670546533"/>
          <c:h val="0.8077810476280863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11-4699-A476-E1D0478031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11-4699-A476-E1D0478031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11-4699-A476-E1D0478031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A11-4699-A476-E1D04780317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A11-4699-A476-E1D04780317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11-4699-A476-E1D04780317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A11-4699-A476-E1D04780317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A11-4699-A476-E1D04780317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A11-4699-A476-E1D04780317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A11-4699-A476-E1D04780317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A11-4699-A476-E1D04780317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A11-4699-A476-E1D04780317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A11-4699-A476-E1D04780317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A11-4699-A476-E1D04780317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A11-4699-A476-E1D04780317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A3EE2EE-6945-48CC-B7A8-4AA7927B7C54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62CB481A-3AAD-47FB-A80A-E73EA33422C8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A11-4699-A476-E1D04780317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E0772B4-914B-4EB3-A70E-C7671F6F2E79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2FBA62DA-CA71-4290-BEB8-945ED99B75F9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A11-4699-A476-E1D047803173}"/>
                </c:ext>
              </c:extLst>
            </c:dLbl>
            <c:dLbl>
              <c:idx val="2"/>
              <c:layout>
                <c:manualLayout>
                  <c:x val="7.1010841799816593E-2"/>
                  <c:y val="-9.754039759207336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A951F3E-EE96-49C2-B8A3-BAC8DA068EB1}" type="CATEGORYNAME">
                      <a:rPr lang="en-US"/>
                      <a:pPr>
                        <a:defRPr/>
                      </a:pPr>
                      <a:t>[]</a:t>
                    </a:fld>
                    <a:r>
                      <a:rPr lang="en-US" baseline="0"/>
                      <a:t>, </a:t>
                    </a:r>
                    <a:fld id="{645BABB5-A9C7-42FC-B814-E20BEE820FE8}" type="VALUE">
                      <a:rPr lang="en-US" baseline="0"/>
                      <a:pPr>
                        <a:defRPr/>
                      </a:pPr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0590105028949"/>
                      <c:h val="9.601447449228300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A11-4699-A476-E1D04780317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948B4AB-EE33-4234-8EC9-222D899AD2B9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975A6BCB-4C7D-4A23-990C-E805E0219503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A11-4699-A476-E1D04780317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EC8053B-679A-4FA8-B63E-0C9E59EB3A10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B9C3F0F7-4F32-4C2B-8462-75E6273A0C71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A11-4699-A476-E1D04780317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B06330A-839B-46E1-93EE-FEDDA0DE7619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20A55A70-6F45-48C9-8B11-B6ACE1142443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FA11-4699-A476-E1D04780317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E397DC9-E6BF-4655-8370-4C19EB3CBB2B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88E6B773-C450-4CF3-8CC1-E52B67784C18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FA11-4699-A476-E1D04780317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BB1CA2D-7D9B-4293-A937-1D7AD261B82C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5423C3EA-997D-432C-88CA-328EFD0ABC45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untis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FA11-4699-A476-E1D04780317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940F86E-2674-4756-9D95-E2B2F9F7B18E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4EAC1D00-730F-4AB7-B25B-29F98001004C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FA11-4699-A476-E1D04780317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A679593-FB99-4BB4-ABD3-1E12706B6A4B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461419F6-B95D-446F-A7F1-F395261BDF73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FA11-4699-A476-E1D047803173}"/>
                </c:ext>
              </c:extLst>
            </c:dLbl>
            <c:dLbl>
              <c:idx val="11"/>
              <c:layout>
                <c:manualLayout>
                  <c:x val="0.10576523835435347"/>
                  <c:y val="3.7195397847883553E-2"/>
                </c:manualLayout>
              </c:layout>
              <c:tx>
                <c:rich>
                  <a:bodyPr/>
                  <a:lstStyle/>
                  <a:p>
                    <a:fld id="{9CA46C07-E069-4D2A-B720-895B6B2E66EC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D143C0A3-34A7-433E-80AB-E08543E52651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FA11-4699-A476-E1D04780317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4F44451-5A97-4E17-BCD4-6C67E471AF20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1E35038B-C52F-4493-872C-E09768D5C10E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FA11-4699-A476-E1D04780317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5DDAF05-FFC2-4F12-9FB1-0FA09C51C3F5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A23AA40F-3319-4575-A785-AFA554BAF5AC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FA11-4699-A476-E1D04780317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7695861-A77F-41B2-B9B4-E5DD4670AF82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681D95D3-94DC-4F13-9F80-A900AE1CA7AC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FA11-4699-A476-E1D0478031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'2018-2019'!$B$14:$P$14</c:f>
              <c:strCache>
                <c:ptCount val="15"/>
                <c:pt idx="0">
                  <c:v>OCC</c:v>
                </c:pt>
                <c:pt idx="1">
                  <c:v>SOP</c:v>
                </c:pt>
                <c:pt idx="2">
                  <c:v>ONP/MP/
BOOKS</c:v>
                </c:pt>
                <c:pt idx="3">
                  <c:v>CAN</c:v>
                </c:pt>
                <c:pt idx="4">
                  <c:v>PLASTIC</c:v>
                </c:pt>
                <c:pt idx="6">
                  <c:v>COMPOST</c:v>
                </c:pt>
                <c:pt idx="7">
                  <c:v>GREASE</c:v>
                </c:pt>
                <c:pt idx="8">
                  <c:v>BAT</c:v>
                </c:pt>
                <c:pt idx="9">
                  <c:v>OIL </c:v>
                </c:pt>
                <c:pt idx="10">
                  <c:v>E-RECYCLE</c:v>
                </c:pt>
                <c:pt idx="11">
                  <c:v>MET</c:v>
                </c:pt>
                <c:pt idx="12">
                  <c:v>WOOD</c:v>
                </c:pt>
                <c:pt idx="13">
                  <c:v>CARTRIDGE</c:v>
                </c:pt>
                <c:pt idx="14">
                  <c:v>SURPLUS</c:v>
                </c:pt>
              </c:strCache>
            </c:strRef>
          </c:cat>
          <c:val>
            <c:numRef>
              <c:f>'2018-2019'!$B$28:$P$28</c:f>
              <c:numCache>
                <c:formatCode>#,##0</c:formatCode>
                <c:ptCount val="15"/>
                <c:pt idx="0">
                  <c:v>945040</c:v>
                </c:pt>
                <c:pt idx="1">
                  <c:v>609100</c:v>
                </c:pt>
                <c:pt idx="2">
                  <c:v>270588</c:v>
                </c:pt>
                <c:pt idx="3">
                  <c:v>8782</c:v>
                </c:pt>
                <c:pt idx="4">
                  <c:v>113460</c:v>
                </c:pt>
                <c:pt idx="6">
                  <c:v>33850</c:v>
                </c:pt>
                <c:pt idx="7">
                  <c:v>40258</c:v>
                </c:pt>
                <c:pt idx="8">
                  <c:v>282</c:v>
                </c:pt>
                <c:pt idx="9">
                  <c:v>3753</c:v>
                </c:pt>
                <c:pt idx="10">
                  <c:v>87461</c:v>
                </c:pt>
                <c:pt idx="11">
                  <c:v>611558</c:v>
                </c:pt>
                <c:pt idx="12">
                  <c:v>77739</c:v>
                </c:pt>
                <c:pt idx="13">
                  <c:v>7486</c:v>
                </c:pt>
                <c:pt idx="14">
                  <c:v>243171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FA11-4699-A476-E1D04780317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Materials</a:t>
            </a:r>
            <a:r>
              <a:rPr lang="en-US" baseline="0"/>
              <a:t> UA Processed from October 2017 through September 2018 </a:t>
            </a:r>
            <a:endParaRPr lang="en-US"/>
          </a:p>
        </c:rich>
      </c:tx>
      <c:layout>
        <c:manualLayout>
          <c:xMode val="edge"/>
          <c:yMode val="edge"/>
          <c:x val="0.20249904086074616"/>
          <c:y val="4.74777522025829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70-4FF6-B1AF-F06182A12B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70-4FF6-B1AF-F06182A12B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170-4FF6-B1AF-F06182A12B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170-4FF6-B1AF-F06182A12B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170-4FF6-B1AF-F06182A12B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170-4FF6-B1AF-F06182A12B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170-4FF6-B1AF-F06182A12BB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170-4FF6-B1AF-F06182A12BB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170-4FF6-B1AF-F06182A12BB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170-4FF6-B1AF-F06182A12BB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170-4FF6-B1AF-F06182A12BB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170-4FF6-B1AF-F06182A12BB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170-4FF6-B1AF-F06182A12BB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170-4FF6-B1AF-F06182A12BB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170-4FF6-B1AF-F06182A12BB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433F3A9-C6D3-4F39-9490-EBCCA04D92B3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2A0FED03-0B50-4D29-9345-E6D843077167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170-4FF6-B1AF-F06182A12BB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6C3796A-419F-4C51-B64B-B87E124C9C2A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5512EB49-E11C-41C2-BA36-6F7B67D9434C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170-4FF6-B1AF-F06182A12BB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2DFF3BA-C449-4508-AB1A-98C24BAEFAF7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DC47B36E-D8D2-48A2-B837-BDF72EDCB060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170-4FF6-B1AF-F06182A12BB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2E69D5A-EECE-4AAE-A43E-82F8A389094B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9851690B-0614-4858-A7FB-D9FFBB3A1B0E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170-4FF6-B1AF-F06182A12BB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D0E7A07-EB98-4B79-8FB0-A5D3F991BA30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71E60669-5D05-4B64-9F53-6027DC66921D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170-4FF6-B1AF-F06182A12BB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040678A-419F-44E2-BA55-75D2AC325DE1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9778EF22-FEDD-405A-824A-15122097E9CA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C170-4FF6-B1AF-F06182A12BB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AA507A4-3850-48F0-BF89-189634A49A32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A4D0769C-0DC6-4EE8-A642-1D6A07E75CD8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C170-4FF6-B1AF-F06182A12BB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C4C5BEA-C512-4780-9AC4-9B6DB3074BC7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094DC198-D39A-4851-BA0D-6BC4FF027A20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units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C170-4FF6-B1AF-F06182A12BB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3B55F75-DE4A-4351-9A91-0BF35BE987EE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2AA55FB3-68CE-48F4-B756-B3D569CF3BDB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C170-4FF6-B1AF-F06182A12BB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8DF240D-13A3-4505-B178-17D10009F1FC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99D2C52A-D643-430B-B8EF-DC95583295BF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C170-4FF6-B1AF-F06182A12BB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ECE2553-EB70-4976-A27F-CCAC254001B0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92366137-614E-4CBE-938A-93602D6BCD10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C170-4FF6-B1AF-F06182A12BB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FA89FF3-861E-476E-B16E-38CCD3A4B468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394FA20B-1B25-417F-B02E-667158FB7898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C170-4FF6-B1AF-F06182A12BB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6B83C08-032F-4274-8FF8-19BE7EBD181B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60F904E9-2AEA-468A-AB84-161BFD003B09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C170-4FF6-B1AF-F06182A12BB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7E79508-1813-4806-9516-2189D18930C4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3C1F19C8-3C44-431D-9E05-E3F88A6770AF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C170-4FF6-B1AF-F06182A12B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'2017-2018'!$B$14:$P$14</c:f>
              <c:strCache>
                <c:ptCount val="15"/>
                <c:pt idx="0">
                  <c:v>OCC</c:v>
                </c:pt>
                <c:pt idx="1">
                  <c:v>SOP</c:v>
                </c:pt>
                <c:pt idx="2">
                  <c:v>ONP/MP/
BOOKS</c:v>
                </c:pt>
                <c:pt idx="3">
                  <c:v>CAN</c:v>
                </c:pt>
                <c:pt idx="4">
                  <c:v>PLASTIC</c:v>
                </c:pt>
                <c:pt idx="6">
                  <c:v>COMPOST</c:v>
                </c:pt>
                <c:pt idx="7">
                  <c:v>GREASE</c:v>
                </c:pt>
                <c:pt idx="8">
                  <c:v>BAT</c:v>
                </c:pt>
                <c:pt idx="9">
                  <c:v>OIL </c:v>
                </c:pt>
                <c:pt idx="10">
                  <c:v>E-RECYCLE</c:v>
                </c:pt>
                <c:pt idx="11">
                  <c:v>MET</c:v>
                </c:pt>
                <c:pt idx="12">
                  <c:v>WOOD</c:v>
                </c:pt>
                <c:pt idx="13">
                  <c:v>CARTRIDGE</c:v>
                </c:pt>
                <c:pt idx="14">
                  <c:v>SURPLUS</c:v>
                </c:pt>
              </c:strCache>
            </c:strRef>
          </c:cat>
          <c:val>
            <c:numRef>
              <c:f>'2017-2018'!$B$28:$P$28</c:f>
              <c:numCache>
                <c:formatCode>#,##0</c:formatCode>
                <c:ptCount val="15"/>
                <c:pt idx="0">
                  <c:v>894752</c:v>
                </c:pt>
                <c:pt idx="1">
                  <c:v>479696</c:v>
                </c:pt>
                <c:pt idx="2">
                  <c:v>369357</c:v>
                </c:pt>
                <c:pt idx="3">
                  <c:v>12400</c:v>
                </c:pt>
                <c:pt idx="4">
                  <c:v>92180</c:v>
                </c:pt>
                <c:pt idx="6">
                  <c:v>38859</c:v>
                </c:pt>
                <c:pt idx="7">
                  <c:v>50634</c:v>
                </c:pt>
                <c:pt idx="8">
                  <c:v>259</c:v>
                </c:pt>
                <c:pt idx="9">
                  <c:v>2950</c:v>
                </c:pt>
                <c:pt idx="10">
                  <c:v>85876</c:v>
                </c:pt>
                <c:pt idx="11">
                  <c:v>546548</c:v>
                </c:pt>
                <c:pt idx="12">
                  <c:v>124690</c:v>
                </c:pt>
                <c:pt idx="13">
                  <c:v>5574</c:v>
                </c:pt>
                <c:pt idx="14">
                  <c:v>185603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C170-4FF6-B1AF-F06182A12BB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</a:t>
            </a:r>
            <a:r>
              <a:rPr lang="en-US" baseline="0"/>
              <a:t>s UA Processed from October 2016 through September 2017</a:t>
            </a:r>
            <a:endParaRPr lang="en-US"/>
          </a:p>
        </c:rich>
      </c:tx>
      <c:layout>
        <c:manualLayout>
          <c:xMode val="edge"/>
          <c:yMode val="edge"/>
          <c:x val="0.13664225610172029"/>
          <c:y val="7.8740146631650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92261455861491"/>
          <c:y val="0.23077779420398123"/>
          <c:w val="0.82243144338140528"/>
          <c:h val="0.709299336846525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84-41DF-9828-30D5106F9F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84-41DF-9828-30D5106F9F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384-41DF-9828-30D5106F9F8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384-41DF-9828-30D5106F9F8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384-41DF-9828-30D5106F9F8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384-41DF-9828-30D5106F9F8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384-41DF-9828-30D5106F9F8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384-41DF-9828-30D5106F9F8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384-41DF-9828-30D5106F9F8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384-41DF-9828-30D5106F9F8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384-41DF-9828-30D5106F9F8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384-41DF-9828-30D5106F9F8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384-41DF-9828-30D5106F9F8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384-41DF-9828-30D5106F9F8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FED6370-507C-4ECB-B522-4A12C21BC5D6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EFBB786F-2F87-4C95-9E80-653C5775F486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384-41DF-9828-30D5106F9F8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70F5DE9-DDA6-49E1-B4E1-BBDB7E96CCDC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E547FE49-1167-45AD-B536-1443B5CB3DA4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384-41DF-9828-30D5106F9F8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3CF0A6B-CCAB-4FD1-8497-AE6AC6F00D0D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5FB94A96-F702-4567-BE6D-476EBDEF2F3E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384-41DF-9828-30D5106F9F8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0CB7673-3620-4210-9C08-70551CA031EC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74D8993E-7CDD-48FF-BF3E-3FC892954D1C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384-41DF-9828-30D5106F9F8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5811B16-1616-4063-BEB1-06292B234118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09111ECB-03BD-4440-ADDE-EFFB10274F27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1384-41DF-9828-30D5106F9F8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B2C1381-E901-4F64-839F-D251F6F81FD1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B08392CC-C2E6-4938-B3A3-9B9E4BA97A3C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1384-41DF-9828-30D5106F9F8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45B3AA3-5CD4-4857-A55D-97F66EEE24C6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F54D5947-7278-4C17-9171-49FCEB2AD4FC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1384-41DF-9828-30D5106F9F8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45D0DB3-3DB0-4AB4-8373-0A4C52982AC2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86923BB2-2FD0-41DD-BF8A-9BA57888FC32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units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1384-41DF-9828-30D5106F9F8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A8EBC39-8811-4BE0-A071-5A4936E33E8B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66E5C950-91B8-428E-B32C-CAA39810C3A9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1384-41DF-9828-30D5106F9F8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AEFE884-19D4-4818-A35D-BE943B32CAA7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36B0A25E-CC08-4229-AEE7-34D618427BFF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1384-41DF-9828-30D5106F9F8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DCD8DCA-1723-4020-B0EF-E9254AB3A60C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390B52E5-2F74-41DA-9FB7-7933D73B0E22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1384-41DF-9828-30D5106F9F8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8172699-22CC-4957-8616-960CB88CED2C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702EC8FF-A044-4CCE-BCE6-BAD337DFB064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1384-41DF-9828-30D5106F9F8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31E3DB1B-164B-45D0-8AD4-DFF9B91BF127}" type="CATEGORYNAME">
                      <a:rPr lang="en-US"/>
                      <a:pPr/>
                      <a:t>[]</a:t>
                    </a:fld>
                    <a:r>
                      <a:rPr lang="en-US" baseline="0"/>
                      <a:t>, </a:t>
                    </a:r>
                    <a:fld id="{4CD12300-E68B-4FA5-8370-3F19C2BAC7A7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 lbs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1384-41DF-9828-30D5106F9F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'2016-2017'!$B$13:$O$13</c:f>
              <c:strCache>
                <c:ptCount val="14"/>
                <c:pt idx="0">
                  <c:v>OCC</c:v>
                </c:pt>
                <c:pt idx="1">
                  <c:v>SOP</c:v>
                </c:pt>
                <c:pt idx="2">
                  <c:v>ONP/MP/
BOOKS</c:v>
                </c:pt>
                <c:pt idx="3">
                  <c:v>CAN</c:v>
                </c:pt>
                <c:pt idx="4">
                  <c:v>PLASTIC</c:v>
                </c:pt>
                <c:pt idx="6">
                  <c:v>COMPOST</c:v>
                </c:pt>
                <c:pt idx="7">
                  <c:v>GREASE</c:v>
                </c:pt>
                <c:pt idx="8">
                  <c:v>BAT</c:v>
                </c:pt>
                <c:pt idx="9">
                  <c:v>OIL </c:v>
                </c:pt>
                <c:pt idx="10">
                  <c:v>E-RECYCLE</c:v>
                </c:pt>
                <c:pt idx="11">
                  <c:v>MET</c:v>
                </c:pt>
                <c:pt idx="12">
                  <c:v>WOOD</c:v>
                </c:pt>
                <c:pt idx="13">
                  <c:v>CARTRIDGE</c:v>
                </c:pt>
              </c:strCache>
            </c:strRef>
          </c:cat>
          <c:val>
            <c:numRef>
              <c:f>'2016-2017'!$B$27:$O$27</c:f>
              <c:numCache>
                <c:formatCode>#,##0</c:formatCode>
                <c:ptCount val="14"/>
                <c:pt idx="0">
                  <c:v>785929</c:v>
                </c:pt>
                <c:pt idx="1">
                  <c:v>352758</c:v>
                </c:pt>
                <c:pt idx="2">
                  <c:v>482991</c:v>
                </c:pt>
                <c:pt idx="3">
                  <c:v>8707</c:v>
                </c:pt>
                <c:pt idx="4">
                  <c:v>64953</c:v>
                </c:pt>
                <c:pt idx="6">
                  <c:v>30218</c:v>
                </c:pt>
                <c:pt idx="7">
                  <c:v>65706</c:v>
                </c:pt>
                <c:pt idx="8">
                  <c:v>300.5</c:v>
                </c:pt>
                <c:pt idx="9">
                  <c:v>3910</c:v>
                </c:pt>
                <c:pt idx="10">
                  <c:v>58354</c:v>
                </c:pt>
                <c:pt idx="11">
                  <c:v>554630</c:v>
                </c:pt>
                <c:pt idx="12">
                  <c:v>95391</c:v>
                </c:pt>
                <c:pt idx="13">
                  <c:v>6597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1384-41DF-9828-30D5106F9F8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228600</xdr:colOff>
      <xdr:row>12</xdr:row>
      <xdr:rowOff>152400</xdr:rowOff>
    </xdr:from>
    <xdr:to>
      <xdr:col>30</xdr:col>
      <xdr:colOff>447675</xdr:colOff>
      <xdr:row>41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90E3B8-D651-4429-AABC-66E7F7138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180975</xdr:colOff>
      <xdr:row>5</xdr:row>
      <xdr:rowOff>66675</xdr:rowOff>
    </xdr:from>
    <xdr:to>
      <xdr:col>27</xdr:col>
      <xdr:colOff>144924</xdr:colOff>
      <xdr:row>41</xdr:row>
      <xdr:rowOff>123619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1E6B27-B494-46D9-8064-E0A1FA6E5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2100" y="1085850"/>
          <a:ext cx="6059949" cy="64196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228600</xdr:colOff>
      <xdr:row>12</xdr:row>
      <xdr:rowOff>152400</xdr:rowOff>
    </xdr:from>
    <xdr:to>
      <xdr:col>30</xdr:col>
      <xdr:colOff>447675</xdr:colOff>
      <xdr:row>41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BE32C6-0EEB-4315-9B73-8F8677C19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12</xdr:row>
      <xdr:rowOff>133350</xdr:rowOff>
    </xdr:from>
    <xdr:to>
      <xdr:col>29</xdr:col>
      <xdr:colOff>238125</xdr:colOff>
      <xdr:row>41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8F65FE-9BC1-420E-BB66-FD08E8444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12</xdr:row>
      <xdr:rowOff>133350</xdr:rowOff>
    </xdr:from>
    <xdr:to>
      <xdr:col>29</xdr:col>
      <xdr:colOff>238125</xdr:colOff>
      <xdr:row>41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B9E29E-2DA6-40DA-BA37-A6FFC44F2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28574</xdr:colOff>
      <xdr:row>12</xdr:row>
      <xdr:rowOff>152399</xdr:rowOff>
    </xdr:from>
    <xdr:to>
      <xdr:col>29</xdr:col>
      <xdr:colOff>247649</xdr:colOff>
      <xdr:row>41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D2536E-5940-45C2-A7F0-749F51101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257175</xdr:colOff>
      <xdr:row>13</xdr:row>
      <xdr:rowOff>400050</xdr:rowOff>
    </xdr:from>
    <xdr:to>
      <xdr:col>27</xdr:col>
      <xdr:colOff>57150</xdr:colOff>
      <xdr:row>15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F4DFB2C-DFE0-5EEE-C00B-B58B0B8D4FEA}"/>
            </a:ext>
            <a:ext uri="{147F2762-F138-4A5C-976F-8EAC2B608ADB}">
              <a16:predDERef xmlns:a16="http://schemas.microsoft.com/office/drawing/2014/main" pred="{FED2536E-5940-45C2-A7F0-749F51101C21}"/>
            </a:ext>
          </a:extLst>
        </xdr:cNvPr>
        <xdr:cNvSpPr txBox="1"/>
      </xdr:nvSpPr>
      <xdr:spPr>
        <a:xfrm>
          <a:off x="11210925" y="2628900"/>
          <a:ext cx="40671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ctr"/>
          <a:r>
            <a:rPr lang="en-US" sz="1100" b="1">
              <a:latin typeface="+mn-lt"/>
              <a:ea typeface="+mn-lt"/>
              <a:cs typeface="+mn-lt"/>
            </a:rPr>
            <a:t>Total Tonnage:  1,229.87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466724</xdr:colOff>
      <xdr:row>12</xdr:row>
      <xdr:rowOff>142874</xdr:rowOff>
    </xdr:from>
    <xdr:to>
      <xdr:col>30</xdr:col>
      <xdr:colOff>76199</xdr:colOff>
      <xdr:row>41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D6D783-2BED-40E8-86A1-74BA8433E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314323</xdr:colOff>
      <xdr:row>9</xdr:row>
      <xdr:rowOff>9523</xdr:rowOff>
    </xdr:from>
    <xdr:to>
      <xdr:col>30</xdr:col>
      <xdr:colOff>600075</xdr:colOff>
      <xdr:row>38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49A022-84A8-4C94-95D9-D76E0F50F8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85724</xdr:colOff>
      <xdr:row>4</xdr:row>
      <xdr:rowOff>38101</xdr:rowOff>
    </xdr:from>
    <xdr:to>
      <xdr:col>32</xdr:col>
      <xdr:colOff>38100</xdr:colOff>
      <xdr:row>40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AD2CC9-EEFA-4177-8A81-018A4436A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285750</xdr:colOff>
      <xdr:row>1</xdr:row>
      <xdr:rowOff>266699</xdr:rowOff>
    </xdr:from>
    <xdr:to>
      <xdr:col>29</xdr:col>
      <xdr:colOff>0</xdr:colOff>
      <xdr:row>43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287132-663E-44B8-948B-F6130F0A9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/waccache/fbe87bc3-906c-41a9-9863-aab9670f24f8/Surplus%20Weights/2019-2020%20Surplus%20Sale%20Weigh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T 2019"/>
      <sheetName val="NOV 2019"/>
      <sheetName val="DEC 2019"/>
      <sheetName val="JAN 2020"/>
      <sheetName val="FEB 2020"/>
      <sheetName val="MAR 2020"/>
      <sheetName val="APR 2020"/>
      <sheetName val="MAY 2020"/>
      <sheetName val="JUN 2020"/>
      <sheetName val="JUL 2020"/>
      <sheetName val="AUG 2020"/>
      <sheetName val="SEPT 2020"/>
    </sheetNames>
    <sheetDataSet>
      <sheetData sheetId="0">
        <row r="1">
          <cell r="E1">
            <v>29203</v>
          </cell>
        </row>
      </sheetData>
      <sheetData sheetId="1">
        <row r="1">
          <cell r="E1">
            <v>13964</v>
          </cell>
        </row>
      </sheetData>
      <sheetData sheetId="2">
        <row r="1">
          <cell r="E1">
            <v>35491</v>
          </cell>
        </row>
      </sheetData>
      <sheetData sheetId="3">
        <row r="1">
          <cell r="D1">
            <v>13726</v>
          </cell>
        </row>
      </sheetData>
      <sheetData sheetId="4">
        <row r="1">
          <cell r="D1">
            <v>14302</v>
          </cell>
        </row>
      </sheetData>
      <sheetData sheetId="5">
        <row r="1">
          <cell r="D1">
            <v>0</v>
          </cell>
        </row>
      </sheetData>
      <sheetData sheetId="6">
        <row r="1">
          <cell r="D1">
            <v>0</v>
          </cell>
        </row>
      </sheetData>
      <sheetData sheetId="7">
        <row r="1">
          <cell r="D1">
            <v>0</v>
          </cell>
        </row>
      </sheetData>
      <sheetData sheetId="8">
        <row r="1">
          <cell r="D1">
            <v>0</v>
          </cell>
        </row>
      </sheetData>
      <sheetData sheetId="9">
        <row r="1">
          <cell r="D1">
            <v>0</v>
          </cell>
        </row>
      </sheetData>
      <sheetData sheetId="10">
        <row r="1">
          <cell r="D1">
            <v>0</v>
          </cell>
        </row>
      </sheetData>
      <sheetData sheetId="11">
        <row r="1">
          <cell r="D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4EB22-908C-4417-87B4-5C2DCA5E283F}">
  <dimension ref="A1:T57"/>
  <sheetViews>
    <sheetView tabSelected="1" workbookViewId="0">
      <selection activeCell="I20" sqref="I20"/>
    </sheetView>
  </sheetViews>
  <sheetFormatPr defaultRowHeight="12.75"/>
  <cols>
    <col min="1" max="1" width="7.42578125" customWidth="1"/>
    <col min="2" max="2" width="8" customWidth="1"/>
    <col min="3" max="3" width="7.7109375" customWidth="1"/>
    <col min="4" max="4" width="8.28515625" customWidth="1"/>
    <col min="5" max="5" width="6.5703125" customWidth="1"/>
    <col min="6" max="6" width="8.7109375" customWidth="1"/>
    <col min="7" max="7" width="0.7109375" customWidth="1"/>
    <col min="8" max="8" width="9.85546875" customWidth="1"/>
    <col min="9" max="9" width="9" customWidth="1"/>
    <col min="10" max="10" width="6.5703125" bestFit="1" customWidth="1"/>
    <col min="11" max="11" width="5.42578125" customWidth="1"/>
    <col min="12" max="12" width="10.7109375" customWidth="1"/>
    <col min="13" max="13" width="8.28515625" customWidth="1"/>
    <col min="14" max="14" width="7.28515625" bestFit="1" customWidth="1"/>
    <col min="15" max="15" width="11.28515625" customWidth="1"/>
    <col min="16" max="16" width="9.5703125" customWidth="1"/>
    <col min="17" max="17" width="10.28515625" bestFit="1" customWidth="1"/>
    <col min="18" max="18" width="10.28515625" customWidth="1"/>
  </cols>
  <sheetData>
    <row r="1" spans="1:20" ht="18">
      <c r="A1" s="1"/>
      <c r="B1" s="1"/>
      <c r="C1" s="2"/>
      <c r="D1" s="2"/>
      <c r="E1" s="1"/>
      <c r="F1" s="3" t="s">
        <v>0</v>
      </c>
      <c r="G1" s="3"/>
      <c r="H1" s="3"/>
      <c r="I1" s="4"/>
      <c r="J1" s="4"/>
      <c r="K1" s="4"/>
      <c r="L1" s="4"/>
      <c r="M1" s="5"/>
      <c r="N1" s="5"/>
      <c r="O1" s="5"/>
      <c r="P1" s="5"/>
      <c r="Q1" s="1"/>
      <c r="R1" s="1"/>
      <c r="S1" s="1"/>
    </row>
    <row r="2" spans="1:20" ht="11.65" customHeight="1" thickBot="1">
      <c r="A2" s="1"/>
      <c r="B2" s="1"/>
      <c r="C2" s="1"/>
      <c r="D2" s="1"/>
      <c r="E2" s="6" t="s">
        <v>1</v>
      </c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>
      <c r="A3" s="97" t="s">
        <v>2</v>
      </c>
      <c r="B3" s="98"/>
      <c r="C3" s="98"/>
      <c r="D3" s="98"/>
      <c r="E3" s="98"/>
      <c r="F3" s="99"/>
      <c r="G3" s="1"/>
      <c r="H3" s="97" t="s">
        <v>3</v>
      </c>
      <c r="I3" s="98"/>
      <c r="J3" s="98"/>
      <c r="K3" s="98"/>
      <c r="L3" s="98"/>
      <c r="M3" s="98"/>
      <c r="N3" s="98"/>
      <c r="O3" s="99"/>
      <c r="P3" s="7"/>
      <c r="Q3" s="1"/>
      <c r="R3" s="1"/>
      <c r="S3" s="1"/>
    </row>
    <row r="4" spans="1:20">
      <c r="A4" s="89" t="s">
        <v>4</v>
      </c>
      <c r="B4" s="76"/>
      <c r="C4" s="76"/>
      <c r="D4" s="76"/>
      <c r="E4" s="76"/>
      <c r="F4" s="90"/>
      <c r="G4" s="1"/>
      <c r="H4" s="89" t="s">
        <v>5</v>
      </c>
      <c r="I4" s="76"/>
      <c r="J4" s="76"/>
      <c r="K4" s="76"/>
      <c r="L4" s="76"/>
      <c r="M4" s="76"/>
      <c r="N4" s="76"/>
      <c r="O4" s="90"/>
      <c r="P4" s="7"/>
      <c r="Q4" s="1"/>
      <c r="R4" s="1"/>
      <c r="S4" s="1"/>
    </row>
    <row r="5" spans="1:20">
      <c r="A5" s="89" t="s">
        <v>6</v>
      </c>
      <c r="B5" s="76"/>
      <c r="C5" s="76"/>
      <c r="D5" s="76"/>
      <c r="E5" s="76"/>
      <c r="F5" s="90"/>
      <c r="G5" s="1"/>
      <c r="H5" s="89" t="s">
        <v>7</v>
      </c>
      <c r="I5" s="76"/>
      <c r="J5" s="76"/>
      <c r="K5" s="76"/>
      <c r="L5" s="76"/>
      <c r="M5" s="76"/>
      <c r="N5" s="76"/>
      <c r="O5" s="90"/>
      <c r="P5" s="7"/>
      <c r="Q5" s="1"/>
      <c r="R5" s="1"/>
      <c r="S5" s="1"/>
    </row>
    <row r="6" spans="1:20">
      <c r="A6" s="77" t="s">
        <v>8</v>
      </c>
      <c r="B6" s="78"/>
      <c r="C6" s="78"/>
      <c r="D6" s="78"/>
      <c r="E6" s="78"/>
      <c r="F6" s="79"/>
      <c r="G6" s="1"/>
      <c r="H6" s="89" t="s">
        <v>9</v>
      </c>
      <c r="I6" s="76"/>
      <c r="J6" s="76"/>
      <c r="K6" s="76"/>
      <c r="L6" s="76"/>
      <c r="M6" s="76"/>
      <c r="N6" s="76"/>
      <c r="O6" s="90"/>
      <c r="P6" s="7"/>
      <c r="Q6" s="1"/>
      <c r="R6" s="1"/>
      <c r="S6" s="1"/>
    </row>
    <row r="7" spans="1:20" ht="16.149999999999999" customHeight="1">
      <c r="A7" s="91" t="s">
        <v>10</v>
      </c>
      <c r="B7" s="92"/>
      <c r="C7" s="92"/>
      <c r="D7" s="92"/>
      <c r="E7" s="92"/>
      <c r="F7" s="93"/>
      <c r="G7" s="1"/>
      <c r="H7" s="89" t="s">
        <v>11</v>
      </c>
      <c r="I7" s="76"/>
      <c r="J7" s="76"/>
      <c r="K7" s="76"/>
      <c r="L7" s="76"/>
      <c r="M7" s="76"/>
      <c r="N7" s="76"/>
      <c r="O7" s="90"/>
      <c r="P7" s="7"/>
      <c r="Q7" s="1"/>
      <c r="R7" s="1"/>
      <c r="S7" s="1"/>
    </row>
    <row r="8" spans="1:20" ht="13.5" thickBot="1">
      <c r="A8" s="94"/>
      <c r="B8" s="95"/>
      <c r="C8" s="95"/>
      <c r="D8" s="95"/>
      <c r="E8" s="95"/>
      <c r="F8" s="96"/>
      <c r="G8" s="1"/>
      <c r="H8" s="77" t="s">
        <v>12</v>
      </c>
      <c r="I8" s="78"/>
      <c r="J8" s="78"/>
      <c r="K8" s="78"/>
      <c r="L8" s="78"/>
      <c r="M8" s="78"/>
      <c r="N8" s="78"/>
      <c r="O8" s="79"/>
      <c r="P8" s="4"/>
      <c r="Q8" s="1"/>
      <c r="R8" s="1"/>
      <c r="S8" s="1"/>
    </row>
    <row r="9" spans="1:20">
      <c r="A9" s="1"/>
      <c r="B9" s="1"/>
      <c r="C9" s="1"/>
      <c r="D9" s="1"/>
      <c r="E9" s="1"/>
      <c r="F9" s="1"/>
      <c r="G9" s="1"/>
      <c r="H9" s="77" t="s">
        <v>13</v>
      </c>
      <c r="I9" s="78"/>
      <c r="J9" s="78"/>
      <c r="K9" s="78"/>
      <c r="L9" s="78"/>
      <c r="M9" s="78"/>
      <c r="N9" s="78"/>
      <c r="O9" s="79"/>
      <c r="P9" s="4"/>
      <c r="Q9" s="1"/>
      <c r="R9" s="1"/>
      <c r="S9" s="1"/>
    </row>
    <row r="10" spans="1:20" ht="14.65" customHeight="1">
      <c r="A10" s="1"/>
      <c r="B10" s="1"/>
      <c r="C10" s="1"/>
      <c r="D10" s="1"/>
      <c r="E10" s="1"/>
      <c r="F10" s="1"/>
      <c r="G10" s="1"/>
      <c r="H10" s="77" t="s">
        <v>14</v>
      </c>
      <c r="I10" s="78"/>
      <c r="J10" s="78"/>
      <c r="K10" s="78"/>
      <c r="L10" s="78"/>
      <c r="M10" s="78"/>
      <c r="N10" s="78"/>
      <c r="O10" s="79"/>
      <c r="P10" s="4"/>
      <c r="Q10" s="1"/>
      <c r="R10" s="1"/>
      <c r="S10" s="1"/>
    </row>
    <row r="11" spans="1:20" ht="14.65" customHeight="1" thickBot="1">
      <c r="A11" s="1"/>
      <c r="B11" s="1"/>
      <c r="C11" s="1"/>
      <c r="D11" s="1"/>
      <c r="E11" s="1"/>
      <c r="F11" s="1"/>
      <c r="G11" s="1"/>
      <c r="H11" s="80" t="s">
        <v>15</v>
      </c>
      <c r="I11" s="81"/>
      <c r="J11" s="81"/>
      <c r="K11" s="81"/>
      <c r="L11" s="81"/>
      <c r="M11" s="81"/>
      <c r="N11" s="81"/>
      <c r="O11" s="82"/>
      <c r="P11" s="4"/>
      <c r="Q11" s="1"/>
      <c r="R11" s="1"/>
      <c r="S11" s="1"/>
    </row>
    <row r="12" spans="1:20" ht="13.5" thickBot="1">
      <c r="A12" s="1"/>
      <c r="B12" s="1"/>
      <c r="C12" s="1"/>
      <c r="D12" s="1"/>
      <c r="E12" s="1"/>
      <c r="F12" s="1"/>
      <c r="G12" s="1"/>
      <c r="H12" s="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20" ht="13.5" thickBot="1">
      <c r="A13" s="1"/>
      <c r="B13" s="1"/>
      <c r="C13" s="1"/>
      <c r="D13" s="1"/>
      <c r="E13" s="1"/>
      <c r="F13" s="1"/>
      <c r="G13" s="8"/>
      <c r="H13" s="83" t="s">
        <v>16</v>
      </c>
      <c r="I13" s="84"/>
      <c r="J13" s="83" t="s">
        <v>17</v>
      </c>
      <c r="K13" s="84"/>
      <c r="L13" s="85"/>
      <c r="M13" s="85"/>
      <c r="N13" s="9"/>
      <c r="O13" s="9"/>
      <c r="P13" s="9"/>
      <c r="Q13" s="1"/>
      <c r="R13" s="1"/>
      <c r="S13" s="1"/>
    </row>
    <row r="14" spans="1:20" ht="38.25" customHeight="1">
      <c r="A14" s="10" t="s">
        <v>18</v>
      </c>
      <c r="B14" s="11" t="s">
        <v>19</v>
      </c>
      <c r="C14" s="12" t="s">
        <v>20</v>
      </c>
      <c r="D14" s="12" t="s">
        <v>21</v>
      </c>
      <c r="E14" s="11" t="s">
        <v>22</v>
      </c>
      <c r="F14" s="11" t="s">
        <v>23</v>
      </c>
      <c r="G14" s="1"/>
      <c r="H14" s="13" t="s">
        <v>24</v>
      </c>
      <c r="I14" s="14" t="s">
        <v>25</v>
      </c>
      <c r="J14" s="13" t="s">
        <v>26</v>
      </c>
      <c r="K14" s="13" t="s">
        <v>27</v>
      </c>
      <c r="L14" s="11" t="s">
        <v>28</v>
      </c>
      <c r="M14" s="11" t="s">
        <v>29</v>
      </c>
      <c r="N14" s="11" t="s">
        <v>30</v>
      </c>
      <c r="O14" s="11" t="s">
        <v>31</v>
      </c>
      <c r="P14" s="11" t="s">
        <v>32</v>
      </c>
      <c r="Q14" s="11" t="s">
        <v>33</v>
      </c>
      <c r="R14" s="12" t="s">
        <v>34</v>
      </c>
      <c r="S14" s="12" t="s">
        <v>35</v>
      </c>
      <c r="T14" s="1"/>
    </row>
    <row r="15" spans="1:20">
      <c r="A15" s="15">
        <v>45566</v>
      </c>
      <c r="B15" s="16">
        <v>96600</v>
      </c>
      <c r="C15" s="16">
        <v>31415</v>
      </c>
      <c r="D15" s="16">
        <v>1400</v>
      </c>
      <c r="E15" s="16">
        <v>2825</v>
      </c>
      <c r="F15" s="16">
        <v>640</v>
      </c>
      <c r="G15" s="1"/>
      <c r="H15" s="17">
        <v>1800</v>
      </c>
      <c r="I15" s="16">
        <v>1687.5</v>
      </c>
      <c r="J15" s="16">
        <v>1000</v>
      </c>
      <c r="K15" s="16">
        <v>600</v>
      </c>
      <c r="L15" s="17">
        <v>14052</v>
      </c>
      <c r="M15" s="16">
        <v>47200</v>
      </c>
      <c r="N15" s="16">
        <v>0</v>
      </c>
      <c r="O15" s="16">
        <v>0</v>
      </c>
      <c r="P15" s="16">
        <v>66</v>
      </c>
      <c r="Q15" s="16">
        <v>18119</v>
      </c>
      <c r="R15" s="16">
        <f t="shared" ref="R15:R26" si="0">SUM(B15:Q15)</f>
        <v>217404.5</v>
      </c>
      <c r="S15" s="35">
        <f>R15/2000</f>
        <v>108.70225000000001</v>
      </c>
      <c r="T15" s="1"/>
    </row>
    <row r="16" spans="1:20">
      <c r="A16" s="15">
        <v>45597</v>
      </c>
      <c r="B16" s="16">
        <v>57465</v>
      </c>
      <c r="C16" s="16">
        <v>16210</v>
      </c>
      <c r="D16" s="16">
        <v>12065</v>
      </c>
      <c r="E16" s="16">
        <v>1515</v>
      </c>
      <c r="F16" s="16">
        <v>8111</v>
      </c>
      <c r="G16" s="1"/>
      <c r="H16" s="16">
        <v>3400</v>
      </c>
      <c r="I16" s="16">
        <v>71</v>
      </c>
      <c r="J16" s="16">
        <v>520</v>
      </c>
      <c r="K16" s="16">
        <v>0</v>
      </c>
      <c r="L16" s="16">
        <v>0</v>
      </c>
      <c r="M16" s="16">
        <v>37319</v>
      </c>
      <c r="N16" s="16">
        <v>0</v>
      </c>
      <c r="O16" s="16">
        <v>0</v>
      </c>
      <c r="P16" s="16">
        <v>73</v>
      </c>
      <c r="Q16" s="16">
        <v>21710</v>
      </c>
      <c r="R16" s="16">
        <f t="shared" si="0"/>
        <v>158459</v>
      </c>
      <c r="S16" s="35">
        <f>R16/2000</f>
        <v>79.229500000000002</v>
      </c>
      <c r="T16" s="1"/>
    </row>
    <row r="17" spans="1:20">
      <c r="A17" s="15">
        <v>45627</v>
      </c>
      <c r="B17" s="16">
        <v>69645</v>
      </c>
      <c r="C17" s="16">
        <v>26265</v>
      </c>
      <c r="D17" s="16">
        <v>8195</v>
      </c>
      <c r="E17" s="16">
        <v>1055</v>
      </c>
      <c r="F17" s="63">
        <v>5320</v>
      </c>
      <c r="G17" s="1"/>
      <c r="H17" s="16">
        <v>2110</v>
      </c>
      <c r="I17" s="16">
        <v>15</v>
      </c>
      <c r="J17" s="16">
        <v>480</v>
      </c>
      <c r="K17" s="16">
        <v>0</v>
      </c>
      <c r="L17" s="16">
        <v>16875</v>
      </c>
      <c r="M17" s="16">
        <v>41360</v>
      </c>
      <c r="N17" s="16">
        <v>0</v>
      </c>
      <c r="O17" s="16">
        <v>0</v>
      </c>
      <c r="P17" s="16">
        <v>86</v>
      </c>
      <c r="Q17" s="16">
        <v>14295</v>
      </c>
      <c r="R17" s="16">
        <f t="shared" si="0"/>
        <v>185701</v>
      </c>
      <c r="S17" s="35">
        <f>R17/2000</f>
        <v>92.850499999999997</v>
      </c>
      <c r="T17" s="1"/>
    </row>
    <row r="18" spans="1:20">
      <c r="A18" s="15">
        <v>45658</v>
      </c>
      <c r="B18" s="16">
        <v>70935</v>
      </c>
      <c r="C18" s="16">
        <v>9305</v>
      </c>
      <c r="D18" s="16">
        <v>1480</v>
      </c>
      <c r="E18" s="62">
        <v>382</v>
      </c>
      <c r="F18" s="65">
        <v>6635</v>
      </c>
      <c r="G18" s="1"/>
      <c r="H18" s="16">
        <v>2750</v>
      </c>
      <c r="I18" s="16">
        <v>788</v>
      </c>
      <c r="J18" s="16">
        <v>1080</v>
      </c>
      <c r="K18" s="16">
        <v>860</v>
      </c>
      <c r="L18" s="16">
        <v>0</v>
      </c>
      <c r="M18" s="16">
        <v>47080</v>
      </c>
      <c r="N18" s="16">
        <v>16463</v>
      </c>
      <c r="O18" s="16">
        <v>0</v>
      </c>
      <c r="P18" s="16">
        <v>0</v>
      </c>
      <c r="Q18" s="16">
        <v>27601</v>
      </c>
      <c r="R18" s="16">
        <f t="shared" si="0"/>
        <v>185359</v>
      </c>
      <c r="S18" s="35">
        <f>R18/2000</f>
        <v>92.679500000000004</v>
      </c>
      <c r="T18" s="1"/>
    </row>
    <row r="19" spans="1:20">
      <c r="A19" s="15">
        <v>45689</v>
      </c>
      <c r="B19" s="16">
        <v>41385</v>
      </c>
      <c r="C19" s="16">
        <v>39765</v>
      </c>
      <c r="D19" s="16">
        <v>9795</v>
      </c>
      <c r="E19" s="16">
        <v>264</v>
      </c>
      <c r="F19" s="66">
        <v>7522</v>
      </c>
      <c r="G19" s="1"/>
      <c r="H19" s="16">
        <v>2015</v>
      </c>
      <c r="I19" s="16">
        <v>563</v>
      </c>
      <c r="J19" s="16">
        <v>720</v>
      </c>
      <c r="K19" s="16">
        <v>0</v>
      </c>
      <c r="L19" s="16">
        <v>30</v>
      </c>
      <c r="M19" s="16">
        <v>75140</v>
      </c>
      <c r="N19" s="16">
        <v>0</v>
      </c>
      <c r="O19" s="16">
        <v>2615</v>
      </c>
      <c r="P19" s="16">
        <v>0</v>
      </c>
      <c r="Q19" s="16">
        <v>21213</v>
      </c>
      <c r="R19" s="16">
        <f t="shared" si="0"/>
        <v>201027</v>
      </c>
      <c r="S19" s="35">
        <f t="shared" ref="S19:S26" si="1">R19/2000</f>
        <v>100.51349999999999</v>
      </c>
      <c r="T19" s="1"/>
    </row>
    <row r="20" spans="1:20">
      <c r="A20" s="15">
        <v>45717</v>
      </c>
      <c r="B20" s="16">
        <v>40300</v>
      </c>
      <c r="C20" s="16">
        <v>0</v>
      </c>
      <c r="D20" s="16">
        <v>0</v>
      </c>
      <c r="E20" s="16">
        <v>950</v>
      </c>
      <c r="F20" s="61">
        <v>7200</v>
      </c>
      <c r="G20" s="1"/>
      <c r="H20" s="16">
        <v>3405</v>
      </c>
      <c r="I20" s="16"/>
      <c r="J20" s="16">
        <v>200</v>
      </c>
      <c r="K20" s="16">
        <v>0</v>
      </c>
      <c r="L20" s="16">
        <v>15100</v>
      </c>
      <c r="M20" s="16">
        <v>80179</v>
      </c>
      <c r="N20" s="16">
        <v>1685</v>
      </c>
      <c r="O20" s="16">
        <v>0</v>
      </c>
      <c r="P20" s="16">
        <v>0</v>
      </c>
      <c r="Q20" s="16">
        <v>12939</v>
      </c>
      <c r="R20" s="16">
        <f t="shared" si="0"/>
        <v>161958</v>
      </c>
      <c r="S20" s="35">
        <f t="shared" si="1"/>
        <v>80.978999999999999</v>
      </c>
      <c r="T20" s="1"/>
    </row>
    <row r="21" spans="1:20">
      <c r="A21" s="15">
        <v>45748</v>
      </c>
      <c r="B21" s="63"/>
      <c r="C21" s="63"/>
      <c r="D21" s="16"/>
      <c r="E21" s="16"/>
      <c r="F21" s="16"/>
      <c r="G21" s="1"/>
      <c r="H21" s="16"/>
      <c r="I21" s="63"/>
      <c r="J21" s="16"/>
      <c r="K21" s="16"/>
      <c r="L21" s="16"/>
      <c r="M21" s="16"/>
      <c r="N21" s="16"/>
      <c r="O21" s="16"/>
      <c r="P21" s="16"/>
      <c r="Q21" s="16"/>
      <c r="R21" s="16">
        <f>SUM(B21:Q21)</f>
        <v>0</v>
      </c>
      <c r="S21" s="35">
        <f t="shared" si="1"/>
        <v>0</v>
      </c>
      <c r="T21" s="1"/>
    </row>
    <row r="22" spans="1:20">
      <c r="A22" s="68">
        <v>45778</v>
      </c>
      <c r="B22" s="67"/>
      <c r="C22" s="69"/>
      <c r="D22" s="16"/>
      <c r="E22" s="70"/>
      <c r="F22" s="16"/>
      <c r="G22" s="1"/>
      <c r="H22" s="62"/>
      <c r="I22" s="72"/>
      <c r="J22" s="71"/>
      <c r="K22" s="16"/>
      <c r="L22" s="16"/>
      <c r="M22" s="16"/>
      <c r="N22" s="16"/>
      <c r="O22" s="16"/>
      <c r="P22" s="16"/>
      <c r="R22" s="16">
        <f t="shared" si="0"/>
        <v>0</v>
      </c>
      <c r="S22" s="35">
        <f t="shared" si="1"/>
        <v>0</v>
      </c>
      <c r="T22" s="1"/>
    </row>
    <row r="23" spans="1:20">
      <c r="A23" s="15">
        <v>45809</v>
      </c>
      <c r="B23" s="61"/>
      <c r="C23" s="61"/>
      <c r="D23" s="16"/>
      <c r="E23" s="16"/>
      <c r="F23" s="16"/>
      <c r="G23" s="1"/>
      <c r="H23" s="16"/>
      <c r="I23" s="27"/>
      <c r="J23" s="16"/>
      <c r="K23" s="16"/>
      <c r="L23" s="16"/>
      <c r="M23" s="36"/>
      <c r="N23" s="16"/>
      <c r="O23" s="16"/>
      <c r="P23" s="27"/>
      <c r="Q23" s="37"/>
      <c r="R23" s="16">
        <f t="shared" si="0"/>
        <v>0</v>
      </c>
      <c r="S23" s="35">
        <f t="shared" si="1"/>
        <v>0</v>
      </c>
      <c r="T23" s="1"/>
    </row>
    <row r="24" spans="1:20">
      <c r="A24" s="15">
        <v>45839</v>
      </c>
      <c r="B24" s="36"/>
      <c r="C24" s="16"/>
      <c r="D24" s="16"/>
      <c r="E24" s="16"/>
      <c r="F24" s="16"/>
      <c r="G24" s="1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>
        <f t="shared" si="0"/>
        <v>0</v>
      </c>
      <c r="S24" s="35">
        <f t="shared" si="1"/>
        <v>0</v>
      </c>
      <c r="T24" s="1"/>
    </row>
    <row r="25" spans="1:20">
      <c r="A25" s="15">
        <v>45870</v>
      </c>
      <c r="B25" s="16"/>
      <c r="C25" s="16"/>
      <c r="D25" s="16"/>
      <c r="E25" s="16"/>
      <c r="F25" s="16"/>
      <c r="G25" s="1"/>
      <c r="H25" s="16"/>
      <c r="I25" s="16"/>
      <c r="J25" s="16"/>
      <c r="K25" s="16"/>
      <c r="L25" s="75"/>
      <c r="M25" s="16"/>
      <c r="N25" s="16"/>
      <c r="O25" s="16"/>
      <c r="P25" s="16"/>
      <c r="Q25" s="16"/>
      <c r="R25" s="16">
        <f t="shared" si="0"/>
        <v>0</v>
      </c>
      <c r="S25" s="35">
        <f>R25/2000</f>
        <v>0</v>
      </c>
      <c r="T25" s="1"/>
    </row>
    <row r="26" spans="1:20">
      <c r="A26" s="15">
        <v>45901</v>
      </c>
      <c r="B26" s="16"/>
      <c r="C26" s="16"/>
      <c r="D26" s="16"/>
      <c r="E26" s="16"/>
      <c r="F26" s="16"/>
      <c r="G26" s="1"/>
      <c r="H26" s="74"/>
      <c r="I26" s="16"/>
      <c r="J26" s="16"/>
      <c r="K26" s="16"/>
      <c r="L26" s="16"/>
      <c r="M26" s="16"/>
      <c r="N26" s="16"/>
      <c r="O26" s="16"/>
      <c r="P26" s="16"/>
      <c r="Q26" s="16"/>
      <c r="R26" s="16">
        <f t="shared" si="0"/>
        <v>0</v>
      </c>
      <c r="S26" s="35">
        <f t="shared" si="1"/>
        <v>0</v>
      </c>
      <c r="T26" s="1"/>
    </row>
    <row r="27" spans="1:20">
      <c r="A27" s="21"/>
      <c r="B27" s="8"/>
      <c r="C27" s="8"/>
      <c r="D27" s="8"/>
      <c r="E27" s="8"/>
      <c r="F27" s="8"/>
      <c r="G27" s="1"/>
      <c r="H27" s="8"/>
      <c r="I27" s="22"/>
      <c r="J27" s="1"/>
      <c r="K27" s="1"/>
      <c r="L27" s="1"/>
      <c r="M27" s="1"/>
      <c r="N27" s="1"/>
      <c r="O27" s="1"/>
      <c r="P27" s="1"/>
      <c r="Q27" s="1"/>
      <c r="R27" s="22"/>
      <c r="S27" s="35"/>
      <c r="T27" s="1"/>
    </row>
    <row r="28" spans="1:20" ht="25.5">
      <c r="A28" s="23" t="s">
        <v>36</v>
      </c>
      <c r="B28" s="16">
        <f>SUM(B15:B26)</f>
        <v>376330</v>
      </c>
      <c r="C28" s="16">
        <f>SUM(C15:C27)</f>
        <v>122960</v>
      </c>
      <c r="D28" s="16">
        <f>SUM(D15:D26)</f>
        <v>32935</v>
      </c>
      <c r="E28" s="16">
        <f>SUM(E15:E26)</f>
        <v>6991</v>
      </c>
      <c r="F28" s="16">
        <f>SUM(F15:F26)</f>
        <v>35428</v>
      </c>
      <c r="G28" s="1"/>
      <c r="H28" s="16">
        <f>SUM(H15:H25)</f>
        <v>15480</v>
      </c>
      <c r="I28" s="16">
        <f t="shared" ref="I28:M28" si="2">SUM(I15:I26)</f>
        <v>3124.5</v>
      </c>
      <c r="J28" s="16">
        <f t="shared" si="2"/>
        <v>4000</v>
      </c>
      <c r="K28" s="16">
        <f t="shared" si="2"/>
        <v>1460</v>
      </c>
      <c r="L28" s="16">
        <f t="shared" si="2"/>
        <v>46057</v>
      </c>
      <c r="M28" s="16">
        <f t="shared" si="2"/>
        <v>328278</v>
      </c>
      <c r="N28" s="16">
        <f>SUM(N15:N26)</f>
        <v>18148</v>
      </c>
      <c r="O28" s="16">
        <f>SUM(O15:O26)</f>
        <v>2615</v>
      </c>
      <c r="P28" s="16">
        <f>SUM(P15:P26)</f>
        <v>225</v>
      </c>
      <c r="Q28" s="16">
        <f>SUM(Q15:Q27)</f>
        <v>115877</v>
      </c>
      <c r="R28" s="16">
        <f>SUM(R15:R27)</f>
        <v>1109908.5</v>
      </c>
      <c r="S28" s="19">
        <f>SUM(S15:S27)</f>
        <v>554.95425000000012</v>
      </c>
      <c r="T28" s="1"/>
    </row>
    <row r="29" spans="1:20" ht="13.5" thickBot="1">
      <c r="A29" s="26"/>
      <c r="B29" s="27"/>
      <c r="C29" s="27"/>
      <c r="D29" s="27"/>
      <c r="E29" s="27"/>
      <c r="F29" s="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20">
      <c r="A30" s="86" t="s">
        <v>37</v>
      </c>
      <c r="B30" s="87"/>
      <c r="C30" s="87"/>
      <c r="D30" s="87"/>
      <c r="E30" s="87"/>
      <c r="F30" s="8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20">
      <c r="A31" s="28" t="s">
        <v>38</v>
      </c>
      <c r="B31" s="29"/>
      <c r="C31" s="29"/>
      <c r="D31" s="29"/>
      <c r="E31" s="29"/>
      <c r="F31" s="3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20">
      <c r="A32" s="28" t="s">
        <v>39</v>
      </c>
      <c r="B32" s="29"/>
      <c r="C32" s="29"/>
      <c r="D32" s="29"/>
      <c r="E32" s="29"/>
      <c r="F32" s="3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28" t="s">
        <v>40</v>
      </c>
      <c r="B33" s="29"/>
      <c r="C33" s="29"/>
      <c r="D33" s="29"/>
      <c r="E33" s="29"/>
      <c r="F33" s="3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28" t="s">
        <v>41</v>
      </c>
      <c r="B34" s="29"/>
      <c r="C34" s="29"/>
      <c r="D34" s="29"/>
      <c r="E34" s="29"/>
      <c r="F34" s="31"/>
      <c r="G34" s="1"/>
      <c r="H34" s="8"/>
      <c r="I34" s="8"/>
      <c r="J34" s="8"/>
      <c r="K34" s="8"/>
      <c r="L34" s="1"/>
      <c r="M34" s="1"/>
      <c r="N34" s="1"/>
      <c r="O34" s="1"/>
      <c r="P34" s="1"/>
      <c r="Q34" s="1"/>
      <c r="R34" s="1"/>
      <c r="S34" s="1"/>
    </row>
    <row r="35" spans="1:19">
      <c r="A35" s="32" t="s">
        <v>42</v>
      </c>
      <c r="B35" s="33"/>
      <c r="C35" s="33"/>
      <c r="D35" s="33"/>
      <c r="E35" s="33"/>
      <c r="F35" s="34"/>
      <c r="G35" s="1"/>
      <c r="H35" s="76" t="s">
        <v>43</v>
      </c>
      <c r="I35" s="76"/>
      <c r="J35" s="76"/>
      <c r="K35" s="76"/>
      <c r="L35" s="1"/>
      <c r="M35" s="1"/>
      <c r="N35" s="1"/>
      <c r="O35" s="1"/>
      <c r="P35" s="1"/>
      <c r="Q35" s="1"/>
      <c r="R35" s="1"/>
      <c r="S35" s="1"/>
    </row>
    <row r="36" spans="1:19">
      <c r="A36" s="2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2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2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2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1"/>
      <c r="B42" s="1"/>
      <c r="C42" s="1"/>
      <c r="D42" s="2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</sheetData>
  <mergeCells count="19">
    <mergeCell ref="A3:F3"/>
    <mergeCell ref="H3:O3"/>
    <mergeCell ref="A4:F4"/>
    <mergeCell ref="H4:O4"/>
    <mergeCell ref="A5:F5"/>
    <mergeCell ref="H5:O5"/>
    <mergeCell ref="A30:F30"/>
    <mergeCell ref="A6:F6"/>
    <mergeCell ref="H6:O6"/>
    <mergeCell ref="A7:F8"/>
    <mergeCell ref="H7:O7"/>
    <mergeCell ref="H8:O8"/>
    <mergeCell ref="H9:O9"/>
    <mergeCell ref="H35:K35"/>
    <mergeCell ref="H10:O10"/>
    <mergeCell ref="H11:O11"/>
    <mergeCell ref="H13:I13"/>
    <mergeCell ref="J13:K13"/>
    <mergeCell ref="L13:M13"/>
  </mergeCells>
  <pageMargins left="0.25" right="0.25" top="0.75" bottom="0.75" header="0.3" footer="0.3"/>
  <pageSetup scale="85" fitToWidth="0" fitToHeight="0" orientation="landscape" verticalDpi="12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4D4F2-7FBD-47BE-AD31-7D82B63F6A6D}">
  <sheetPr>
    <pageSetUpPr fitToPage="1"/>
  </sheetPr>
  <dimension ref="A1:Q67"/>
  <sheetViews>
    <sheetView topLeftCell="A9" workbookViewId="0">
      <selection activeCell="F53" sqref="F53"/>
    </sheetView>
  </sheetViews>
  <sheetFormatPr defaultRowHeight="12.75"/>
  <cols>
    <col min="1" max="1" width="7.42578125" customWidth="1"/>
    <col min="2" max="2" width="8" customWidth="1"/>
    <col min="3" max="4" width="7.7109375" customWidth="1"/>
    <col min="5" max="5" width="6.28515625" customWidth="1"/>
    <col min="6" max="6" width="8.7109375" customWidth="1"/>
    <col min="7" max="7" width="0.7109375" customWidth="1"/>
    <col min="8" max="8" width="10.7109375" customWidth="1"/>
    <col min="9" max="9" width="9" customWidth="1"/>
    <col min="10" max="10" width="5.28515625" customWidth="1"/>
    <col min="11" max="11" width="5.42578125" customWidth="1"/>
    <col min="12" max="12" width="10.7109375" customWidth="1"/>
    <col min="13" max="13" width="8.28515625" customWidth="1"/>
    <col min="14" max="14" width="6.7109375" bestFit="1" customWidth="1"/>
    <col min="15" max="15" width="11.7109375" bestFit="1" customWidth="1"/>
    <col min="16" max="16" width="10.28515625" bestFit="1" customWidth="1"/>
    <col min="17" max="17" width="10.28515625" customWidth="1"/>
    <col min="257" max="257" width="7.42578125" customWidth="1"/>
    <col min="258" max="258" width="8" customWidth="1"/>
    <col min="259" max="260" width="7.7109375" customWidth="1"/>
    <col min="261" max="261" width="6.28515625" customWidth="1"/>
    <col min="262" max="262" width="8.7109375" customWidth="1"/>
    <col min="263" max="263" width="0.7109375" customWidth="1"/>
    <col min="264" max="264" width="10.7109375" customWidth="1"/>
    <col min="265" max="265" width="9" customWidth="1"/>
    <col min="266" max="266" width="5.28515625" customWidth="1"/>
    <col min="267" max="267" width="5.42578125" customWidth="1"/>
    <col min="268" max="268" width="10.7109375" customWidth="1"/>
    <col min="269" max="269" width="8.28515625" customWidth="1"/>
    <col min="270" max="270" width="6.7109375" bestFit="1" customWidth="1"/>
    <col min="271" max="271" width="11.7109375" bestFit="1" customWidth="1"/>
    <col min="272" max="272" width="10.28515625" bestFit="1" customWidth="1"/>
    <col min="273" max="273" width="10.28515625" customWidth="1"/>
    <col min="513" max="513" width="7.42578125" customWidth="1"/>
    <col min="514" max="514" width="8" customWidth="1"/>
    <col min="515" max="516" width="7.7109375" customWidth="1"/>
    <col min="517" max="517" width="6.28515625" customWidth="1"/>
    <col min="518" max="518" width="8.7109375" customWidth="1"/>
    <col min="519" max="519" width="0.7109375" customWidth="1"/>
    <col min="520" max="520" width="10.7109375" customWidth="1"/>
    <col min="521" max="521" width="9" customWidth="1"/>
    <col min="522" max="522" width="5.28515625" customWidth="1"/>
    <col min="523" max="523" width="5.42578125" customWidth="1"/>
    <col min="524" max="524" width="10.7109375" customWidth="1"/>
    <col min="525" max="525" width="8.28515625" customWidth="1"/>
    <col min="526" max="526" width="6.7109375" bestFit="1" customWidth="1"/>
    <col min="527" max="527" width="11.7109375" bestFit="1" customWidth="1"/>
    <col min="528" max="528" width="10.28515625" bestFit="1" customWidth="1"/>
    <col min="529" max="529" width="10.28515625" customWidth="1"/>
    <col min="769" max="769" width="7.42578125" customWidth="1"/>
    <col min="770" max="770" width="8" customWidth="1"/>
    <col min="771" max="772" width="7.7109375" customWidth="1"/>
    <col min="773" max="773" width="6.28515625" customWidth="1"/>
    <col min="774" max="774" width="8.7109375" customWidth="1"/>
    <col min="775" max="775" width="0.7109375" customWidth="1"/>
    <col min="776" max="776" width="10.7109375" customWidth="1"/>
    <col min="777" max="777" width="9" customWidth="1"/>
    <col min="778" max="778" width="5.28515625" customWidth="1"/>
    <col min="779" max="779" width="5.42578125" customWidth="1"/>
    <col min="780" max="780" width="10.7109375" customWidth="1"/>
    <col min="781" max="781" width="8.28515625" customWidth="1"/>
    <col min="782" max="782" width="6.7109375" bestFit="1" customWidth="1"/>
    <col min="783" max="783" width="11.7109375" bestFit="1" customWidth="1"/>
    <col min="784" max="784" width="10.28515625" bestFit="1" customWidth="1"/>
    <col min="785" max="785" width="10.28515625" customWidth="1"/>
    <col min="1025" max="1025" width="7.42578125" customWidth="1"/>
    <col min="1026" max="1026" width="8" customWidth="1"/>
    <col min="1027" max="1028" width="7.7109375" customWidth="1"/>
    <col min="1029" max="1029" width="6.28515625" customWidth="1"/>
    <col min="1030" max="1030" width="8.7109375" customWidth="1"/>
    <col min="1031" max="1031" width="0.7109375" customWidth="1"/>
    <col min="1032" max="1032" width="10.7109375" customWidth="1"/>
    <col min="1033" max="1033" width="9" customWidth="1"/>
    <col min="1034" max="1034" width="5.28515625" customWidth="1"/>
    <col min="1035" max="1035" width="5.42578125" customWidth="1"/>
    <col min="1036" max="1036" width="10.7109375" customWidth="1"/>
    <col min="1037" max="1037" width="8.28515625" customWidth="1"/>
    <col min="1038" max="1038" width="6.7109375" bestFit="1" customWidth="1"/>
    <col min="1039" max="1039" width="11.7109375" bestFit="1" customWidth="1"/>
    <col min="1040" max="1040" width="10.28515625" bestFit="1" customWidth="1"/>
    <col min="1041" max="1041" width="10.28515625" customWidth="1"/>
    <col min="1281" max="1281" width="7.42578125" customWidth="1"/>
    <col min="1282" max="1282" width="8" customWidth="1"/>
    <col min="1283" max="1284" width="7.7109375" customWidth="1"/>
    <col min="1285" max="1285" width="6.28515625" customWidth="1"/>
    <col min="1286" max="1286" width="8.7109375" customWidth="1"/>
    <col min="1287" max="1287" width="0.7109375" customWidth="1"/>
    <col min="1288" max="1288" width="10.7109375" customWidth="1"/>
    <col min="1289" max="1289" width="9" customWidth="1"/>
    <col min="1290" max="1290" width="5.28515625" customWidth="1"/>
    <col min="1291" max="1291" width="5.42578125" customWidth="1"/>
    <col min="1292" max="1292" width="10.7109375" customWidth="1"/>
    <col min="1293" max="1293" width="8.28515625" customWidth="1"/>
    <col min="1294" max="1294" width="6.7109375" bestFit="1" customWidth="1"/>
    <col min="1295" max="1295" width="11.7109375" bestFit="1" customWidth="1"/>
    <col min="1296" max="1296" width="10.28515625" bestFit="1" customWidth="1"/>
    <col min="1297" max="1297" width="10.28515625" customWidth="1"/>
    <col min="1537" max="1537" width="7.42578125" customWidth="1"/>
    <col min="1538" max="1538" width="8" customWidth="1"/>
    <col min="1539" max="1540" width="7.7109375" customWidth="1"/>
    <col min="1541" max="1541" width="6.28515625" customWidth="1"/>
    <col min="1542" max="1542" width="8.7109375" customWidth="1"/>
    <col min="1543" max="1543" width="0.7109375" customWidth="1"/>
    <col min="1544" max="1544" width="10.7109375" customWidth="1"/>
    <col min="1545" max="1545" width="9" customWidth="1"/>
    <col min="1546" max="1546" width="5.28515625" customWidth="1"/>
    <col min="1547" max="1547" width="5.42578125" customWidth="1"/>
    <col min="1548" max="1548" width="10.7109375" customWidth="1"/>
    <col min="1549" max="1549" width="8.28515625" customWidth="1"/>
    <col min="1550" max="1550" width="6.7109375" bestFit="1" customWidth="1"/>
    <col min="1551" max="1551" width="11.7109375" bestFit="1" customWidth="1"/>
    <col min="1552" max="1552" width="10.28515625" bestFit="1" customWidth="1"/>
    <col min="1553" max="1553" width="10.28515625" customWidth="1"/>
    <col min="1793" max="1793" width="7.42578125" customWidth="1"/>
    <col min="1794" max="1794" width="8" customWidth="1"/>
    <col min="1795" max="1796" width="7.7109375" customWidth="1"/>
    <col min="1797" max="1797" width="6.28515625" customWidth="1"/>
    <col min="1798" max="1798" width="8.7109375" customWidth="1"/>
    <col min="1799" max="1799" width="0.7109375" customWidth="1"/>
    <col min="1800" max="1800" width="10.7109375" customWidth="1"/>
    <col min="1801" max="1801" width="9" customWidth="1"/>
    <col min="1802" max="1802" width="5.28515625" customWidth="1"/>
    <col min="1803" max="1803" width="5.42578125" customWidth="1"/>
    <col min="1804" max="1804" width="10.7109375" customWidth="1"/>
    <col min="1805" max="1805" width="8.28515625" customWidth="1"/>
    <col min="1806" max="1806" width="6.7109375" bestFit="1" customWidth="1"/>
    <col min="1807" max="1807" width="11.7109375" bestFit="1" customWidth="1"/>
    <col min="1808" max="1808" width="10.28515625" bestFit="1" customWidth="1"/>
    <col min="1809" max="1809" width="10.28515625" customWidth="1"/>
    <col min="2049" max="2049" width="7.42578125" customWidth="1"/>
    <col min="2050" max="2050" width="8" customWidth="1"/>
    <col min="2051" max="2052" width="7.7109375" customWidth="1"/>
    <col min="2053" max="2053" width="6.28515625" customWidth="1"/>
    <col min="2054" max="2054" width="8.7109375" customWidth="1"/>
    <col min="2055" max="2055" width="0.7109375" customWidth="1"/>
    <col min="2056" max="2056" width="10.7109375" customWidth="1"/>
    <col min="2057" max="2057" width="9" customWidth="1"/>
    <col min="2058" max="2058" width="5.28515625" customWidth="1"/>
    <col min="2059" max="2059" width="5.42578125" customWidth="1"/>
    <col min="2060" max="2060" width="10.7109375" customWidth="1"/>
    <col min="2061" max="2061" width="8.28515625" customWidth="1"/>
    <col min="2062" max="2062" width="6.7109375" bestFit="1" customWidth="1"/>
    <col min="2063" max="2063" width="11.7109375" bestFit="1" customWidth="1"/>
    <col min="2064" max="2064" width="10.28515625" bestFit="1" customWidth="1"/>
    <col min="2065" max="2065" width="10.28515625" customWidth="1"/>
    <col min="2305" max="2305" width="7.42578125" customWidth="1"/>
    <col min="2306" max="2306" width="8" customWidth="1"/>
    <col min="2307" max="2308" width="7.7109375" customWidth="1"/>
    <col min="2309" max="2309" width="6.28515625" customWidth="1"/>
    <col min="2310" max="2310" width="8.7109375" customWidth="1"/>
    <col min="2311" max="2311" width="0.7109375" customWidth="1"/>
    <col min="2312" max="2312" width="10.7109375" customWidth="1"/>
    <col min="2313" max="2313" width="9" customWidth="1"/>
    <col min="2314" max="2314" width="5.28515625" customWidth="1"/>
    <col min="2315" max="2315" width="5.42578125" customWidth="1"/>
    <col min="2316" max="2316" width="10.7109375" customWidth="1"/>
    <col min="2317" max="2317" width="8.28515625" customWidth="1"/>
    <col min="2318" max="2318" width="6.7109375" bestFit="1" customWidth="1"/>
    <col min="2319" max="2319" width="11.7109375" bestFit="1" customWidth="1"/>
    <col min="2320" max="2320" width="10.28515625" bestFit="1" customWidth="1"/>
    <col min="2321" max="2321" width="10.28515625" customWidth="1"/>
    <col min="2561" max="2561" width="7.42578125" customWidth="1"/>
    <col min="2562" max="2562" width="8" customWidth="1"/>
    <col min="2563" max="2564" width="7.7109375" customWidth="1"/>
    <col min="2565" max="2565" width="6.28515625" customWidth="1"/>
    <col min="2566" max="2566" width="8.7109375" customWidth="1"/>
    <col min="2567" max="2567" width="0.7109375" customWidth="1"/>
    <col min="2568" max="2568" width="10.7109375" customWidth="1"/>
    <col min="2569" max="2569" width="9" customWidth="1"/>
    <col min="2570" max="2570" width="5.28515625" customWidth="1"/>
    <col min="2571" max="2571" width="5.42578125" customWidth="1"/>
    <col min="2572" max="2572" width="10.7109375" customWidth="1"/>
    <col min="2573" max="2573" width="8.28515625" customWidth="1"/>
    <col min="2574" max="2574" width="6.7109375" bestFit="1" customWidth="1"/>
    <col min="2575" max="2575" width="11.7109375" bestFit="1" customWidth="1"/>
    <col min="2576" max="2576" width="10.28515625" bestFit="1" customWidth="1"/>
    <col min="2577" max="2577" width="10.28515625" customWidth="1"/>
    <col min="2817" max="2817" width="7.42578125" customWidth="1"/>
    <col min="2818" max="2818" width="8" customWidth="1"/>
    <col min="2819" max="2820" width="7.7109375" customWidth="1"/>
    <col min="2821" max="2821" width="6.28515625" customWidth="1"/>
    <col min="2822" max="2822" width="8.7109375" customWidth="1"/>
    <col min="2823" max="2823" width="0.7109375" customWidth="1"/>
    <col min="2824" max="2824" width="10.7109375" customWidth="1"/>
    <col min="2825" max="2825" width="9" customWidth="1"/>
    <col min="2826" max="2826" width="5.28515625" customWidth="1"/>
    <col min="2827" max="2827" width="5.42578125" customWidth="1"/>
    <col min="2828" max="2828" width="10.7109375" customWidth="1"/>
    <col min="2829" max="2829" width="8.28515625" customWidth="1"/>
    <col min="2830" max="2830" width="6.7109375" bestFit="1" customWidth="1"/>
    <col min="2831" max="2831" width="11.7109375" bestFit="1" customWidth="1"/>
    <col min="2832" max="2832" width="10.28515625" bestFit="1" customWidth="1"/>
    <col min="2833" max="2833" width="10.28515625" customWidth="1"/>
    <col min="3073" max="3073" width="7.42578125" customWidth="1"/>
    <col min="3074" max="3074" width="8" customWidth="1"/>
    <col min="3075" max="3076" width="7.7109375" customWidth="1"/>
    <col min="3077" max="3077" width="6.28515625" customWidth="1"/>
    <col min="3078" max="3078" width="8.7109375" customWidth="1"/>
    <col min="3079" max="3079" width="0.7109375" customWidth="1"/>
    <col min="3080" max="3080" width="10.7109375" customWidth="1"/>
    <col min="3081" max="3081" width="9" customWidth="1"/>
    <col min="3082" max="3082" width="5.28515625" customWidth="1"/>
    <col min="3083" max="3083" width="5.42578125" customWidth="1"/>
    <col min="3084" max="3084" width="10.7109375" customWidth="1"/>
    <col min="3085" max="3085" width="8.28515625" customWidth="1"/>
    <col min="3086" max="3086" width="6.7109375" bestFit="1" customWidth="1"/>
    <col min="3087" max="3087" width="11.7109375" bestFit="1" customWidth="1"/>
    <col min="3088" max="3088" width="10.28515625" bestFit="1" customWidth="1"/>
    <col min="3089" max="3089" width="10.28515625" customWidth="1"/>
    <col min="3329" max="3329" width="7.42578125" customWidth="1"/>
    <col min="3330" max="3330" width="8" customWidth="1"/>
    <col min="3331" max="3332" width="7.7109375" customWidth="1"/>
    <col min="3333" max="3333" width="6.28515625" customWidth="1"/>
    <col min="3334" max="3334" width="8.7109375" customWidth="1"/>
    <col min="3335" max="3335" width="0.7109375" customWidth="1"/>
    <col min="3336" max="3336" width="10.7109375" customWidth="1"/>
    <col min="3337" max="3337" width="9" customWidth="1"/>
    <col min="3338" max="3338" width="5.28515625" customWidth="1"/>
    <col min="3339" max="3339" width="5.42578125" customWidth="1"/>
    <col min="3340" max="3340" width="10.7109375" customWidth="1"/>
    <col min="3341" max="3341" width="8.28515625" customWidth="1"/>
    <col min="3342" max="3342" width="6.7109375" bestFit="1" customWidth="1"/>
    <col min="3343" max="3343" width="11.7109375" bestFit="1" customWidth="1"/>
    <col min="3344" max="3344" width="10.28515625" bestFit="1" customWidth="1"/>
    <col min="3345" max="3345" width="10.28515625" customWidth="1"/>
    <col min="3585" max="3585" width="7.42578125" customWidth="1"/>
    <col min="3586" max="3586" width="8" customWidth="1"/>
    <col min="3587" max="3588" width="7.7109375" customWidth="1"/>
    <col min="3589" max="3589" width="6.28515625" customWidth="1"/>
    <col min="3590" max="3590" width="8.7109375" customWidth="1"/>
    <col min="3591" max="3591" width="0.7109375" customWidth="1"/>
    <col min="3592" max="3592" width="10.7109375" customWidth="1"/>
    <col min="3593" max="3593" width="9" customWidth="1"/>
    <col min="3594" max="3594" width="5.28515625" customWidth="1"/>
    <col min="3595" max="3595" width="5.42578125" customWidth="1"/>
    <col min="3596" max="3596" width="10.7109375" customWidth="1"/>
    <col min="3597" max="3597" width="8.28515625" customWidth="1"/>
    <col min="3598" max="3598" width="6.7109375" bestFit="1" customWidth="1"/>
    <col min="3599" max="3599" width="11.7109375" bestFit="1" customWidth="1"/>
    <col min="3600" max="3600" width="10.28515625" bestFit="1" customWidth="1"/>
    <col min="3601" max="3601" width="10.28515625" customWidth="1"/>
    <col min="3841" max="3841" width="7.42578125" customWidth="1"/>
    <col min="3842" max="3842" width="8" customWidth="1"/>
    <col min="3843" max="3844" width="7.7109375" customWidth="1"/>
    <col min="3845" max="3845" width="6.28515625" customWidth="1"/>
    <col min="3846" max="3846" width="8.7109375" customWidth="1"/>
    <col min="3847" max="3847" width="0.7109375" customWidth="1"/>
    <col min="3848" max="3848" width="10.7109375" customWidth="1"/>
    <col min="3849" max="3849" width="9" customWidth="1"/>
    <col min="3850" max="3850" width="5.28515625" customWidth="1"/>
    <col min="3851" max="3851" width="5.42578125" customWidth="1"/>
    <col min="3852" max="3852" width="10.7109375" customWidth="1"/>
    <col min="3853" max="3853" width="8.28515625" customWidth="1"/>
    <col min="3854" max="3854" width="6.7109375" bestFit="1" customWidth="1"/>
    <col min="3855" max="3855" width="11.7109375" bestFit="1" customWidth="1"/>
    <col min="3856" max="3856" width="10.28515625" bestFit="1" customWidth="1"/>
    <col min="3857" max="3857" width="10.28515625" customWidth="1"/>
    <col min="4097" max="4097" width="7.42578125" customWidth="1"/>
    <col min="4098" max="4098" width="8" customWidth="1"/>
    <col min="4099" max="4100" width="7.7109375" customWidth="1"/>
    <col min="4101" max="4101" width="6.28515625" customWidth="1"/>
    <col min="4102" max="4102" width="8.7109375" customWidth="1"/>
    <col min="4103" max="4103" width="0.7109375" customWidth="1"/>
    <col min="4104" max="4104" width="10.7109375" customWidth="1"/>
    <col min="4105" max="4105" width="9" customWidth="1"/>
    <col min="4106" max="4106" width="5.28515625" customWidth="1"/>
    <col min="4107" max="4107" width="5.42578125" customWidth="1"/>
    <col min="4108" max="4108" width="10.7109375" customWidth="1"/>
    <col min="4109" max="4109" width="8.28515625" customWidth="1"/>
    <col min="4110" max="4110" width="6.7109375" bestFit="1" customWidth="1"/>
    <col min="4111" max="4111" width="11.7109375" bestFit="1" customWidth="1"/>
    <col min="4112" max="4112" width="10.28515625" bestFit="1" customWidth="1"/>
    <col min="4113" max="4113" width="10.28515625" customWidth="1"/>
    <col min="4353" max="4353" width="7.42578125" customWidth="1"/>
    <col min="4354" max="4354" width="8" customWidth="1"/>
    <col min="4355" max="4356" width="7.7109375" customWidth="1"/>
    <col min="4357" max="4357" width="6.28515625" customWidth="1"/>
    <col min="4358" max="4358" width="8.7109375" customWidth="1"/>
    <col min="4359" max="4359" width="0.7109375" customWidth="1"/>
    <col min="4360" max="4360" width="10.7109375" customWidth="1"/>
    <col min="4361" max="4361" width="9" customWidth="1"/>
    <col min="4362" max="4362" width="5.28515625" customWidth="1"/>
    <col min="4363" max="4363" width="5.42578125" customWidth="1"/>
    <col min="4364" max="4364" width="10.7109375" customWidth="1"/>
    <col min="4365" max="4365" width="8.28515625" customWidth="1"/>
    <col min="4366" max="4366" width="6.7109375" bestFit="1" customWidth="1"/>
    <col min="4367" max="4367" width="11.7109375" bestFit="1" customWidth="1"/>
    <col min="4368" max="4368" width="10.28515625" bestFit="1" customWidth="1"/>
    <col min="4369" max="4369" width="10.28515625" customWidth="1"/>
    <col min="4609" max="4609" width="7.42578125" customWidth="1"/>
    <col min="4610" max="4610" width="8" customWidth="1"/>
    <col min="4611" max="4612" width="7.7109375" customWidth="1"/>
    <col min="4613" max="4613" width="6.28515625" customWidth="1"/>
    <col min="4614" max="4614" width="8.7109375" customWidth="1"/>
    <col min="4615" max="4615" width="0.7109375" customWidth="1"/>
    <col min="4616" max="4616" width="10.7109375" customWidth="1"/>
    <col min="4617" max="4617" width="9" customWidth="1"/>
    <col min="4618" max="4618" width="5.28515625" customWidth="1"/>
    <col min="4619" max="4619" width="5.42578125" customWidth="1"/>
    <col min="4620" max="4620" width="10.7109375" customWidth="1"/>
    <col min="4621" max="4621" width="8.28515625" customWidth="1"/>
    <col min="4622" max="4622" width="6.7109375" bestFit="1" customWidth="1"/>
    <col min="4623" max="4623" width="11.7109375" bestFit="1" customWidth="1"/>
    <col min="4624" max="4624" width="10.28515625" bestFit="1" customWidth="1"/>
    <col min="4625" max="4625" width="10.28515625" customWidth="1"/>
    <col min="4865" max="4865" width="7.42578125" customWidth="1"/>
    <col min="4866" max="4866" width="8" customWidth="1"/>
    <col min="4867" max="4868" width="7.7109375" customWidth="1"/>
    <col min="4869" max="4869" width="6.28515625" customWidth="1"/>
    <col min="4870" max="4870" width="8.7109375" customWidth="1"/>
    <col min="4871" max="4871" width="0.7109375" customWidth="1"/>
    <col min="4872" max="4872" width="10.7109375" customWidth="1"/>
    <col min="4873" max="4873" width="9" customWidth="1"/>
    <col min="4874" max="4874" width="5.28515625" customWidth="1"/>
    <col min="4875" max="4875" width="5.42578125" customWidth="1"/>
    <col min="4876" max="4876" width="10.7109375" customWidth="1"/>
    <col min="4877" max="4877" width="8.28515625" customWidth="1"/>
    <col min="4878" max="4878" width="6.7109375" bestFit="1" customWidth="1"/>
    <col min="4879" max="4879" width="11.7109375" bestFit="1" customWidth="1"/>
    <col min="4880" max="4880" width="10.28515625" bestFit="1" customWidth="1"/>
    <col min="4881" max="4881" width="10.28515625" customWidth="1"/>
    <col min="5121" max="5121" width="7.42578125" customWidth="1"/>
    <col min="5122" max="5122" width="8" customWidth="1"/>
    <col min="5123" max="5124" width="7.7109375" customWidth="1"/>
    <col min="5125" max="5125" width="6.28515625" customWidth="1"/>
    <col min="5126" max="5126" width="8.7109375" customWidth="1"/>
    <col min="5127" max="5127" width="0.7109375" customWidth="1"/>
    <col min="5128" max="5128" width="10.7109375" customWidth="1"/>
    <col min="5129" max="5129" width="9" customWidth="1"/>
    <col min="5130" max="5130" width="5.28515625" customWidth="1"/>
    <col min="5131" max="5131" width="5.42578125" customWidth="1"/>
    <col min="5132" max="5132" width="10.7109375" customWidth="1"/>
    <col min="5133" max="5133" width="8.28515625" customWidth="1"/>
    <col min="5134" max="5134" width="6.7109375" bestFit="1" customWidth="1"/>
    <col min="5135" max="5135" width="11.7109375" bestFit="1" customWidth="1"/>
    <col min="5136" max="5136" width="10.28515625" bestFit="1" customWidth="1"/>
    <col min="5137" max="5137" width="10.28515625" customWidth="1"/>
    <col min="5377" max="5377" width="7.42578125" customWidth="1"/>
    <col min="5378" max="5378" width="8" customWidth="1"/>
    <col min="5379" max="5380" width="7.7109375" customWidth="1"/>
    <col min="5381" max="5381" width="6.28515625" customWidth="1"/>
    <col min="5382" max="5382" width="8.7109375" customWidth="1"/>
    <col min="5383" max="5383" width="0.7109375" customWidth="1"/>
    <col min="5384" max="5384" width="10.7109375" customWidth="1"/>
    <col min="5385" max="5385" width="9" customWidth="1"/>
    <col min="5386" max="5386" width="5.28515625" customWidth="1"/>
    <col min="5387" max="5387" width="5.42578125" customWidth="1"/>
    <col min="5388" max="5388" width="10.7109375" customWidth="1"/>
    <col min="5389" max="5389" width="8.28515625" customWidth="1"/>
    <col min="5390" max="5390" width="6.7109375" bestFit="1" customWidth="1"/>
    <col min="5391" max="5391" width="11.7109375" bestFit="1" customWidth="1"/>
    <col min="5392" max="5392" width="10.28515625" bestFit="1" customWidth="1"/>
    <col min="5393" max="5393" width="10.28515625" customWidth="1"/>
    <col min="5633" max="5633" width="7.42578125" customWidth="1"/>
    <col min="5634" max="5634" width="8" customWidth="1"/>
    <col min="5635" max="5636" width="7.7109375" customWidth="1"/>
    <col min="5637" max="5637" width="6.28515625" customWidth="1"/>
    <col min="5638" max="5638" width="8.7109375" customWidth="1"/>
    <col min="5639" max="5639" width="0.7109375" customWidth="1"/>
    <col min="5640" max="5640" width="10.7109375" customWidth="1"/>
    <col min="5641" max="5641" width="9" customWidth="1"/>
    <col min="5642" max="5642" width="5.28515625" customWidth="1"/>
    <col min="5643" max="5643" width="5.42578125" customWidth="1"/>
    <col min="5644" max="5644" width="10.7109375" customWidth="1"/>
    <col min="5645" max="5645" width="8.28515625" customWidth="1"/>
    <col min="5646" max="5646" width="6.7109375" bestFit="1" customWidth="1"/>
    <col min="5647" max="5647" width="11.7109375" bestFit="1" customWidth="1"/>
    <col min="5648" max="5648" width="10.28515625" bestFit="1" customWidth="1"/>
    <col min="5649" max="5649" width="10.28515625" customWidth="1"/>
    <col min="5889" max="5889" width="7.42578125" customWidth="1"/>
    <col min="5890" max="5890" width="8" customWidth="1"/>
    <col min="5891" max="5892" width="7.7109375" customWidth="1"/>
    <col min="5893" max="5893" width="6.28515625" customWidth="1"/>
    <col min="5894" max="5894" width="8.7109375" customWidth="1"/>
    <col min="5895" max="5895" width="0.7109375" customWidth="1"/>
    <col min="5896" max="5896" width="10.7109375" customWidth="1"/>
    <col min="5897" max="5897" width="9" customWidth="1"/>
    <col min="5898" max="5898" width="5.28515625" customWidth="1"/>
    <col min="5899" max="5899" width="5.42578125" customWidth="1"/>
    <col min="5900" max="5900" width="10.7109375" customWidth="1"/>
    <col min="5901" max="5901" width="8.28515625" customWidth="1"/>
    <col min="5902" max="5902" width="6.7109375" bestFit="1" customWidth="1"/>
    <col min="5903" max="5903" width="11.7109375" bestFit="1" customWidth="1"/>
    <col min="5904" max="5904" width="10.28515625" bestFit="1" customWidth="1"/>
    <col min="5905" max="5905" width="10.28515625" customWidth="1"/>
    <col min="6145" max="6145" width="7.42578125" customWidth="1"/>
    <col min="6146" max="6146" width="8" customWidth="1"/>
    <col min="6147" max="6148" width="7.7109375" customWidth="1"/>
    <col min="6149" max="6149" width="6.28515625" customWidth="1"/>
    <col min="6150" max="6150" width="8.7109375" customWidth="1"/>
    <col min="6151" max="6151" width="0.7109375" customWidth="1"/>
    <col min="6152" max="6152" width="10.7109375" customWidth="1"/>
    <col min="6153" max="6153" width="9" customWidth="1"/>
    <col min="6154" max="6154" width="5.28515625" customWidth="1"/>
    <col min="6155" max="6155" width="5.42578125" customWidth="1"/>
    <col min="6156" max="6156" width="10.7109375" customWidth="1"/>
    <col min="6157" max="6157" width="8.28515625" customWidth="1"/>
    <col min="6158" max="6158" width="6.7109375" bestFit="1" customWidth="1"/>
    <col min="6159" max="6159" width="11.7109375" bestFit="1" customWidth="1"/>
    <col min="6160" max="6160" width="10.28515625" bestFit="1" customWidth="1"/>
    <col min="6161" max="6161" width="10.28515625" customWidth="1"/>
    <col min="6401" max="6401" width="7.42578125" customWidth="1"/>
    <col min="6402" max="6402" width="8" customWidth="1"/>
    <col min="6403" max="6404" width="7.7109375" customWidth="1"/>
    <col min="6405" max="6405" width="6.28515625" customWidth="1"/>
    <col min="6406" max="6406" width="8.7109375" customWidth="1"/>
    <col min="6407" max="6407" width="0.7109375" customWidth="1"/>
    <col min="6408" max="6408" width="10.7109375" customWidth="1"/>
    <col min="6409" max="6409" width="9" customWidth="1"/>
    <col min="6410" max="6410" width="5.28515625" customWidth="1"/>
    <col min="6411" max="6411" width="5.42578125" customWidth="1"/>
    <col min="6412" max="6412" width="10.7109375" customWidth="1"/>
    <col min="6413" max="6413" width="8.28515625" customWidth="1"/>
    <col min="6414" max="6414" width="6.7109375" bestFit="1" customWidth="1"/>
    <col min="6415" max="6415" width="11.7109375" bestFit="1" customWidth="1"/>
    <col min="6416" max="6416" width="10.28515625" bestFit="1" customWidth="1"/>
    <col min="6417" max="6417" width="10.28515625" customWidth="1"/>
    <col min="6657" max="6657" width="7.42578125" customWidth="1"/>
    <col min="6658" max="6658" width="8" customWidth="1"/>
    <col min="6659" max="6660" width="7.7109375" customWidth="1"/>
    <col min="6661" max="6661" width="6.28515625" customWidth="1"/>
    <col min="6662" max="6662" width="8.7109375" customWidth="1"/>
    <col min="6663" max="6663" width="0.7109375" customWidth="1"/>
    <col min="6664" max="6664" width="10.7109375" customWidth="1"/>
    <col min="6665" max="6665" width="9" customWidth="1"/>
    <col min="6666" max="6666" width="5.28515625" customWidth="1"/>
    <col min="6667" max="6667" width="5.42578125" customWidth="1"/>
    <col min="6668" max="6668" width="10.7109375" customWidth="1"/>
    <col min="6669" max="6669" width="8.28515625" customWidth="1"/>
    <col min="6670" max="6670" width="6.7109375" bestFit="1" customWidth="1"/>
    <col min="6671" max="6671" width="11.7109375" bestFit="1" customWidth="1"/>
    <col min="6672" max="6672" width="10.28515625" bestFit="1" customWidth="1"/>
    <col min="6673" max="6673" width="10.28515625" customWidth="1"/>
    <col min="6913" max="6913" width="7.42578125" customWidth="1"/>
    <col min="6914" max="6914" width="8" customWidth="1"/>
    <col min="6915" max="6916" width="7.7109375" customWidth="1"/>
    <col min="6917" max="6917" width="6.28515625" customWidth="1"/>
    <col min="6918" max="6918" width="8.7109375" customWidth="1"/>
    <col min="6919" max="6919" width="0.7109375" customWidth="1"/>
    <col min="6920" max="6920" width="10.7109375" customWidth="1"/>
    <col min="6921" max="6921" width="9" customWidth="1"/>
    <col min="6922" max="6922" width="5.28515625" customWidth="1"/>
    <col min="6923" max="6923" width="5.42578125" customWidth="1"/>
    <col min="6924" max="6924" width="10.7109375" customWidth="1"/>
    <col min="6925" max="6925" width="8.28515625" customWidth="1"/>
    <col min="6926" max="6926" width="6.7109375" bestFit="1" customWidth="1"/>
    <col min="6927" max="6927" width="11.7109375" bestFit="1" customWidth="1"/>
    <col min="6928" max="6928" width="10.28515625" bestFit="1" customWidth="1"/>
    <col min="6929" max="6929" width="10.28515625" customWidth="1"/>
    <col min="7169" max="7169" width="7.42578125" customWidth="1"/>
    <col min="7170" max="7170" width="8" customWidth="1"/>
    <col min="7171" max="7172" width="7.7109375" customWidth="1"/>
    <col min="7173" max="7173" width="6.28515625" customWidth="1"/>
    <col min="7174" max="7174" width="8.7109375" customWidth="1"/>
    <col min="7175" max="7175" width="0.7109375" customWidth="1"/>
    <col min="7176" max="7176" width="10.7109375" customWidth="1"/>
    <col min="7177" max="7177" width="9" customWidth="1"/>
    <col min="7178" max="7178" width="5.28515625" customWidth="1"/>
    <col min="7179" max="7179" width="5.42578125" customWidth="1"/>
    <col min="7180" max="7180" width="10.7109375" customWidth="1"/>
    <col min="7181" max="7181" width="8.28515625" customWidth="1"/>
    <col min="7182" max="7182" width="6.7109375" bestFit="1" customWidth="1"/>
    <col min="7183" max="7183" width="11.7109375" bestFit="1" customWidth="1"/>
    <col min="7184" max="7184" width="10.28515625" bestFit="1" customWidth="1"/>
    <col min="7185" max="7185" width="10.28515625" customWidth="1"/>
    <col min="7425" max="7425" width="7.42578125" customWidth="1"/>
    <col min="7426" max="7426" width="8" customWidth="1"/>
    <col min="7427" max="7428" width="7.7109375" customWidth="1"/>
    <col min="7429" max="7429" width="6.28515625" customWidth="1"/>
    <col min="7430" max="7430" width="8.7109375" customWidth="1"/>
    <col min="7431" max="7431" width="0.7109375" customWidth="1"/>
    <col min="7432" max="7432" width="10.7109375" customWidth="1"/>
    <col min="7433" max="7433" width="9" customWidth="1"/>
    <col min="7434" max="7434" width="5.28515625" customWidth="1"/>
    <col min="7435" max="7435" width="5.42578125" customWidth="1"/>
    <col min="7436" max="7436" width="10.7109375" customWidth="1"/>
    <col min="7437" max="7437" width="8.28515625" customWidth="1"/>
    <col min="7438" max="7438" width="6.7109375" bestFit="1" customWidth="1"/>
    <col min="7439" max="7439" width="11.7109375" bestFit="1" customWidth="1"/>
    <col min="7440" max="7440" width="10.28515625" bestFit="1" customWidth="1"/>
    <col min="7441" max="7441" width="10.28515625" customWidth="1"/>
    <col min="7681" max="7681" width="7.42578125" customWidth="1"/>
    <col min="7682" max="7682" width="8" customWidth="1"/>
    <col min="7683" max="7684" width="7.7109375" customWidth="1"/>
    <col min="7685" max="7685" width="6.28515625" customWidth="1"/>
    <col min="7686" max="7686" width="8.7109375" customWidth="1"/>
    <col min="7687" max="7687" width="0.7109375" customWidth="1"/>
    <col min="7688" max="7688" width="10.7109375" customWidth="1"/>
    <col min="7689" max="7689" width="9" customWidth="1"/>
    <col min="7690" max="7690" width="5.28515625" customWidth="1"/>
    <col min="7691" max="7691" width="5.42578125" customWidth="1"/>
    <col min="7692" max="7692" width="10.7109375" customWidth="1"/>
    <col min="7693" max="7693" width="8.28515625" customWidth="1"/>
    <col min="7694" max="7694" width="6.7109375" bestFit="1" customWidth="1"/>
    <col min="7695" max="7695" width="11.7109375" bestFit="1" customWidth="1"/>
    <col min="7696" max="7696" width="10.28515625" bestFit="1" customWidth="1"/>
    <col min="7697" max="7697" width="10.28515625" customWidth="1"/>
    <col min="7937" max="7937" width="7.42578125" customWidth="1"/>
    <col min="7938" max="7938" width="8" customWidth="1"/>
    <col min="7939" max="7940" width="7.7109375" customWidth="1"/>
    <col min="7941" max="7941" width="6.28515625" customWidth="1"/>
    <col min="7942" max="7942" width="8.7109375" customWidth="1"/>
    <col min="7943" max="7943" width="0.7109375" customWidth="1"/>
    <col min="7944" max="7944" width="10.7109375" customWidth="1"/>
    <col min="7945" max="7945" width="9" customWidth="1"/>
    <col min="7946" max="7946" width="5.28515625" customWidth="1"/>
    <col min="7947" max="7947" width="5.42578125" customWidth="1"/>
    <col min="7948" max="7948" width="10.7109375" customWidth="1"/>
    <col min="7949" max="7949" width="8.28515625" customWidth="1"/>
    <col min="7950" max="7950" width="6.7109375" bestFit="1" customWidth="1"/>
    <col min="7951" max="7951" width="11.7109375" bestFit="1" customWidth="1"/>
    <col min="7952" max="7952" width="10.28515625" bestFit="1" customWidth="1"/>
    <col min="7953" max="7953" width="10.28515625" customWidth="1"/>
    <col min="8193" max="8193" width="7.42578125" customWidth="1"/>
    <col min="8194" max="8194" width="8" customWidth="1"/>
    <col min="8195" max="8196" width="7.7109375" customWidth="1"/>
    <col min="8197" max="8197" width="6.28515625" customWidth="1"/>
    <col min="8198" max="8198" width="8.7109375" customWidth="1"/>
    <col min="8199" max="8199" width="0.7109375" customWidth="1"/>
    <col min="8200" max="8200" width="10.7109375" customWidth="1"/>
    <col min="8201" max="8201" width="9" customWidth="1"/>
    <col min="8202" max="8202" width="5.28515625" customWidth="1"/>
    <col min="8203" max="8203" width="5.42578125" customWidth="1"/>
    <col min="8204" max="8204" width="10.7109375" customWidth="1"/>
    <col min="8205" max="8205" width="8.28515625" customWidth="1"/>
    <col min="8206" max="8206" width="6.7109375" bestFit="1" customWidth="1"/>
    <col min="8207" max="8207" width="11.7109375" bestFit="1" customWidth="1"/>
    <col min="8208" max="8208" width="10.28515625" bestFit="1" customWidth="1"/>
    <col min="8209" max="8209" width="10.28515625" customWidth="1"/>
    <col min="8449" max="8449" width="7.42578125" customWidth="1"/>
    <col min="8450" max="8450" width="8" customWidth="1"/>
    <col min="8451" max="8452" width="7.7109375" customWidth="1"/>
    <col min="8453" max="8453" width="6.28515625" customWidth="1"/>
    <col min="8454" max="8454" width="8.7109375" customWidth="1"/>
    <col min="8455" max="8455" width="0.7109375" customWidth="1"/>
    <col min="8456" max="8456" width="10.7109375" customWidth="1"/>
    <col min="8457" max="8457" width="9" customWidth="1"/>
    <col min="8458" max="8458" width="5.28515625" customWidth="1"/>
    <col min="8459" max="8459" width="5.42578125" customWidth="1"/>
    <col min="8460" max="8460" width="10.7109375" customWidth="1"/>
    <col min="8461" max="8461" width="8.28515625" customWidth="1"/>
    <col min="8462" max="8462" width="6.7109375" bestFit="1" customWidth="1"/>
    <col min="8463" max="8463" width="11.7109375" bestFit="1" customWidth="1"/>
    <col min="8464" max="8464" width="10.28515625" bestFit="1" customWidth="1"/>
    <col min="8465" max="8465" width="10.28515625" customWidth="1"/>
    <col min="8705" max="8705" width="7.42578125" customWidth="1"/>
    <col min="8706" max="8706" width="8" customWidth="1"/>
    <col min="8707" max="8708" width="7.7109375" customWidth="1"/>
    <col min="8709" max="8709" width="6.28515625" customWidth="1"/>
    <col min="8710" max="8710" width="8.7109375" customWidth="1"/>
    <col min="8711" max="8711" width="0.7109375" customWidth="1"/>
    <col min="8712" max="8712" width="10.7109375" customWidth="1"/>
    <col min="8713" max="8713" width="9" customWidth="1"/>
    <col min="8714" max="8714" width="5.28515625" customWidth="1"/>
    <col min="8715" max="8715" width="5.42578125" customWidth="1"/>
    <col min="8716" max="8716" width="10.7109375" customWidth="1"/>
    <col min="8717" max="8717" width="8.28515625" customWidth="1"/>
    <col min="8718" max="8718" width="6.7109375" bestFit="1" customWidth="1"/>
    <col min="8719" max="8719" width="11.7109375" bestFit="1" customWidth="1"/>
    <col min="8720" max="8720" width="10.28515625" bestFit="1" customWidth="1"/>
    <col min="8721" max="8721" width="10.28515625" customWidth="1"/>
    <col min="8961" max="8961" width="7.42578125" customWidth="1"/>
    <col min="8962" max="8962" width="8" customWidth="1"/>
    <col min="8963" max="8964" width="7.7109375" customWidth="1"/>
    <col min="8965" max="8965" width="6.28515625" customWidth="1"/>
    <col min="8966" max="8966" width="8.7109375" customWidth="1"/>
    <col min="8967" max="8967" width="0.7109375" customWidth="1"/>
    <col min="8968" max="8968" width="10.7109375" customWidth="1"/>
    <col min="8969" max="8969" width="9" customWidth="1"/>
    <col min="8970" max="8970" width="5.28515625" customWidth="1"/>
    <col min="8971" max="8971" width="5.42578125" customWidth="1"/>
    <col min="8972" max="8972" width="10.7109375" customWidth="1"/>
    <col min="8973" max="8973" width="8.28515625" customWidth="1"/>
    <col min="8974" max="8974" width="6.7109375" bestFit="1" customWidth="1"/>
    <col min="8975" max="8975" width="11.7109375" bestFit="1" customWidth="1"/>
    <col min="8976" max="8976" width="10.28515625" bestFit="1" customWidth="1"/>
    <col min="8977" max="8977" width="10.28515625" customWidth="1"/>
    <col min="9217" max="9217" width="7.42578125" customWidth="1"/>
    <col min="9218" max="9218" width="8" customWidth="1"/>
    <col min="9219" max="9220" width="7.7109375" customWidth="1"/>
    <col min="9221" max="9221" width="6.28515625" customWidth="1"/>
    <col min="9222" max="9222" width="8.7109375" customWidth="1"/>
    <col min="9223" max="9223" width="0.7109375" customWidth="1"/>
    <col min="9224" max="9224" width="10.7109375" customWidth="1"/>
    <col min="9225" max="9225" width="9" customWidth="1"/>
    <col min="9226" max="9226" width="5.28515625" customWidth="1"/>
    <col min="9227" max="9227" width="5.42578125" customWidth="1"/>
    <col min="9228" max="9228" width="10.7109375" customWidth="1"/>
    <col min="9229" max="9229" width="8.28515625" customWidth="1"/>
    <col min="9230" max="9230" width="6.7109375" bestFit="1" customWidth="1"/>
    <col min="9231" max="9231" width="11.7109375" bestFit="1" customWidth="1"/>
    <col min="9232" max="9232" width="10.28515625" bestFit="1" customWidth="1"/>
    <col min="9233" max="9233" width="10.28515625" customWidth="1"/>
    <col min="9473" max="9473" width="7.42578125" customWidth="1"/>
    <col min="9474" max="9474" width="8" customWidth="1"/>
    <col min="9475" max="9476" width="7.7109375" customWidth="1"/>
    <col min="9477" max="9477" width="6.28515625" customWidth="1"/>
    <col min="9478" max="9478" width="8.7109375" customWidth="1"/>
    <col min="9479" max="9479" width="0.7109375" customWidth="1"/>
    <col min="9480" max="9480" width="10.7109375" customWidth="1"/>
    <col min="9481" max="9481" width="9" customWidth="1"/>
    <col min="9482" max="9482" width="5.28515625" customWidth="1"/>
    <col min="9483" max="9483" width="5.42578125" customWidth="1"/>
    <col min="9484" max="9484" width="10.7109375" customWidth="1"/>
    <col min="9485" max="9485" width="8.28515625" customWidth="1"/>
    <col min="9486" max="9486" width="6.7109375" bestFit="1" customWidth="1"/>
    <col min="9487" max="9487" width="11.7109375" bestFit="1" customWidth="1"/>
    <col min="9488" max="9488" width="10.28515625" bestFit="1" customWidth="1"/>
    <col min="9489" max="9489" width="10.28515625" customWidth="1"/>
    <col min="9729" max="9729" width="7.42578125" customWidth="1"/>
    <col min="9730" max="9730" width="8" customWidth="1"/>
    <col min="9731" max="9732" width="7.7109375" customWidth="1"/>
    <col min="9733" max="9733" width="6.28515625" customWidth="1"/>
    <col min="9734" max="9734" width="8.7109375" customWidth="1"/>
    <col min="9735" max="9735" width="0.7109375" customWidth="1"/>
    <col min="9736" max="9736" width="10.7109375" customWidth="1"/>
    <col min="9737" max="9737" width="9" customWidth="1"/>
    <col min="9738" max="9738" width="5.28515625" customWidth="1"/>
    <col min="9739" max="9739" width="5.42578125" customWidth="1"/>
    <col min="9740" max="9740" width="10.7109375" customWidth="1"/>
    <col min="9741" max="9741" width="8.28515625" customWidth="1"/>
    <col min="9742" max="9742" width="6.7109375" bestFit="1" customWidth="1"/>
    <col min="9743" max="9743" width="11.7109375" bestFit="1" customWidth="1"/>
    <col min="9744" max="9744" width="10.28515625" bestFit="1" customWidth="1"/>
    <col min="9745" max="9745" width="10.28515625" customWidth="1"/>
    <col min="9985" max="9985" width="7.42578125" customWidth="1"/>
    <col min="9986" max="9986" width="8" customWidth="1"/>
    <col min="9987" max="9988" width="7.7109375" customWidth="1"/>
    <col min="9989" max="9989" width="6.28515625" customWidth="1"/>
    <col min="9990" max="9990" width="8.7109375" customWidth="1"/>
    <col min="9991" max="9991" width="0.7109375" customWidth="1"/>
    <col min="9992" max="9992" width="10.7109375" customWidth="1"/>
    <col min="9993" max="9993" width="9" customWidth="1"/>
    <col min="9994" max="9994" width="5.28515625" customWidth="1"/>
    <col min="9995" max="9995" width="5.42578125" customWidth="1"/>
    <col min="9996" max="9996" width="10.7109375" customWidth="1"/>
    <col min="9997" max="9997" width="8.28515625" customWidth="1"/>
    <col min="9998" max="9998" width="6.7109375" bestFit="1" customWidth="1"/>
    <col min="9999" max="9999" width="11.7109375" bestFit="1" customWidth="1"/>
    <col min="10000" max="10000" width="10.28515625" bestFit="1" customWidth="1"/>
    <col min="10001" max="10001" width="10.28515625" customWidth="1"/>
    <col min="10241" max="10241" width="7.42578125" customWidth="1"/>
    <col min="10242" max="10242" width="8" customWidth="1"/>
    <col min="10243" max="10244" width="7.7109375" customWidth="1"/>
    <col min="10245" max="10245" width="6.28515625" customWidth="1"/>
    <col min="10246" max="10246" width="8.7109375" customWidth="1"/>
    <col min="10247" max="10247" width="0.7109375" customWidth="1"/>
    <col min="10248" max="10248" width="10.7109375" customWidth="1"/>
    <col min="10249" max="10249" width="9" customWidth="1"/>
    <col min="10250" max="10250" width="5.28515625" customWidth="1"/>
    <col min="10251" max="10251" width="5.42578125" customWidth="1"/>
    <col min="10252" max="10252" width="10.7109375" customWidth="1"/>
    <col min="10253" max="10253" width="8.28515625" customWidth="1"/>
    <col min="10254" max="10254" width="6.7109375" bestFit="1" customWidth="1"/>
    <col min="10255" max="10255" width="11.7109375" bestFit="1" customWidth="1"/>
    <col min="10256" max="10256" width="10.28515625" bestFit="1" customWidth="1"/>
    <col min="10257" max="10257" width="10.28515625" customWidth="1"/>
    <col min="10497" max="10497" width="7.42578125" customWidth="1"/>
    <col min="10498" max="10498" width="8" customWidth="1"/>
    <col min="10499" max="10500" width="7.7109375" customWidth="1"/>
    <col min="10501" max="10501" width="6.28515625" customWidth="1"/>
    <col min="10502" max="10502" width="8.7109375" customWidth="1"/>
    <col min="10503" max="10503" width="0.7109375" customWidth="1"/>
    <col min="10504" max="10504" width="10.7109375" customWidth="1"/>
    <col min="10505" max="10505" width="9" customWidth="1"/>
    <col min="10506" max="10506" width="5.28515625" customWidth="1"/>
    <col min="10507" max="10507" width="5.42578125" customWidth="1"/>
    <col min="10508" max="10508" width="10.7109375" customWidth="1"/>
    <col min="10509" max="10509" width="8.28515625" customWidth="1"/>
    <col min="10510" max="10510" width="6.7109375" bestFit="1" customWidth="1"/>
    <col min="10511" max="10511" width="11.7109375" bestFit="1" customWidth="1"/>
    <col min="10512" max="10512" width="10.28515625" bestFit="1" customWidth="1"/>
    <col min="10513" max="10513" width="10.28515625" customWidth="1"/>
    <col min="10753" max="10753" width="7.42578125" customWidth="1"/>
    <col min="10754" max="10754" width="8" customWidth="1"/>
    <col min="10755" max="10756" width="7.7109375" customWidth="1"/>
    <col min="10757" max="10757" width="6.28515625" customWidth="1"/>
    <col min="10758" max="10758" width="8.7109375" customWidth="1"/>
    <col min="10759" max="10759" width="0.7109375" customWidth="1"/>
    <col min="10760" max="10760" width="10.7109375" customWidth="1"/>
    <col min="10761" max="10761" width="9" customWidth="1"/>
    <col min="10762" max="10762" width="5.28515625" customWidth="1"/>
    <col min="10763" max="10763" width="5.42578125" customWidth="1"/>
    <col min="10764" max="10764" width="10.7109375" customWidth="1"/>
    <col min="10765" max="10765" width="8.28515625" customWidth="1"/>
    <col min="10766" max="10766" width="6.7109375" bestFit="1" customWidth="1"/>
    <col min="10767" max="10767" width="11.7109375" bestFit="1" customWidth="1"/>
    <col min="10768" max="10768" width="10.28515625" bestFit="1" customWidth="1"/>
    <col min="10769" max="10769" width="10.28515625" customWidth="1"/>
    <col min="11009" max="11009" width="7.42578125" customWidth="1"/>
    <col min="11010" max="11010" width="8" customWidth="1"/>
    <col min="11011" max="11012" width="7.7109375" customWidth="1"/>
    <col min="11013" max="11013" width="6.28515625" customWidth="1"/>
    <col min="11014" max="11014" width="8.7109375" customWidth="1"/>
    <col min="11015" max="11015" width="0.7109375" customWidth="1"/>
    <col min="11016" max="11016" width="10.7109375" customWidth="1"/>
    <col min="11017" max="11017" width="9" customWidth="1"/>
    <col min="11018" max="11018" width="5.28515625" customWidth="1"/>
    <col min="11019" max="11019" width="5.42578125" customWidth="1"/>
    <col min="11020" max="11020" width="10.7109375" customWidth="1"/>
    <col min="11021" max="11021" width="8.28515625" customWidth="1"/>
    <col min="11022" max="11022" width="6.7109375" bestFit="1" customWidth="1"/>
    <col min="11023" max="11023" width="11.7109375" bestFit="1" customWidth="1"/>
    <col min="11024" max="11024" width="10.28515625" bestFit="1" customWidth="1"/>
    <col min="11025" max="11025" width="10.28515625" customWidth="1"/>
    <col min="11265" max="11265" width="7.42578125" customWidth="1"/>
    <col min="11266" max="11266" width="8" customWidth="1"/>
    <col min="11267" max="11268" width="7.7109375" customWidth="1"/>
    <col min="11269" max="11269" width="6.28515625" customWidth="1"/>
    <col min="11270" max="11270" width="8.7109375" customWidth="1"/>
    <col min="11271" max="11271" width="0.7109375" customWidth="1"/>
    <col min="11272" max="11272" width="10.7109375" customWidth="1"/>
    <col min="11273" max="11273" width="9" customWidth="1"/>
    <col min="11274" max="11274" width="5.28515625" customWidth="1"/>
    <col min="11275" max="11275" width="5.42578125" customWidth="1"/>
    <col min="11276" max="11276" width="10.7109375" customWidth="1"/>
    <col min="11277" max="11277" width="8.28515625" customWidth="1"/>
    <col min="11278" max="11278" width="6.7109375" bestFit="1" customWidth="1"/>
    <col min="11279" max="11279" width="11.7109375" bestFit="1" customWidth="1"/>
    <col min="11280" max="11280" width="10.28515625" bestFit="1" customWidth="1"/>
    <col min="11281" max="11281" width="10.28515625" customWidth="1"/>
    <col min="11521" max="11521" width="7.42578125" customWidth="1"/>
    <col min="11522" max="11522" width="8" customWidth="1"/>
    <col min="11523" max="11524" width="7.7109375" customWidth="1"/>
    <col min="11525" max="11525" width="6.28515625" customWidth="1"/>
    <col min="11526" max="11526" width="8.7109375" customWidth="1"/>
    <col min="11527" max="11527" width="0.7109375" customWidth="1"/>
    <col min="11528" max="11528" width="10.7109375" customWidth="1"/>
    <col min="11529" max="11529" width="9" customWidth="1"/>
    <col min="11530" max="11530" width="5.28515625" customWidth="1"/>
    <col min="11531" max="11531" width="5.42578125" customWidth="1"/>
    <col min="11532" max="11532" width="10.7109375" customWidth="1"/>
    <col min="11533" max="11533" width="8.28515625" customWidth="1"/>
    <col min="11534" max="11534" width="6.7109375" bestFit="1" customWidth="1"/>
    <col min="11535" max="11535" width="11.7109375" bestFit="1" customWidth="1"/>
    <col min="11536" max="11536" width="10.28515625" bestFit="1" customWidth="1"/>
    <col min="11537" max="11537" width="10.28515625" customWidth="1"/>
    <col min="11777" max="11777" width="7.42578125" customWidth="1"/>
    <col min="11778" max="11778" width="8" customWidth="1"/>
    <col min="11779" max="11780" width="7.7109375" customWidth="1"/>
    <col min="11781" max="11781" width="6.28515625" customWidth="1"/>
    <col min="11782" max="11782" width="8.7109375" customWidth="1"/>
    <col min="11783" max="11783" width="0.7109375" customWidth="1"/>
    <col min="11784" max="11784" width="10.7109375" customWidth="1"/>
    <col min="11785" max="11785" width="9" customWidth="1"/>
    <col min="11786" max="11786" width="5.28515625" customWidth="1"/>
    <col min="11787" max="11787" width="5.42578125" customWidth="1"/>
    <col min="11788" max="11788" width="10.7109375" customWidth="1"/>
    <col min="11789" max="11789" width="8.28515625" customWidth="1"/>
    <col min="11790" max="11790" width="6.7109375" bestFit="1" customWidth="1"/>
    <col min="11791" max="11791" width="11.7109375" bestFit="1" customWidth="1"/>
    <col min="11792" max="11792" width="10.28515625" bestFit="1" customWidth="1"/>
    <col min="11793" max="11793" width="10.28515625" customWidth="1"/>
    <col min="12033" max="12033" width="7.42578125" customWidth="1"/>
    <col min="12034" max="12034" width="8" customWidth="1"/>
    <col min="12035" max="12036" width="7.7109375" customWidth="1"/>
    <col min="12037" max="12037" width="6.28515625" customWidth="1"/>
    <col min="12038" max="12038" width="8.7109375" customWidth="1"/>
    <col min="12039" max="12039" width="0.7109375" customWidth="1"/>
    <col min="12040" max="12040" width="10.7109375" customWidth="1"/>
    <col min="12041" max="12041" width="9" customWidth="1"/>
    <col min="12042" max="12042" width="5.28515625" customWidth="1"/>
    <col min="12043" max="12043" width="5.42578125" customWidth="1"/>
    <col min="12044" max="12044" width="10.7109375" customWidth="1"/>
    <col min="12045" max="12045" width="8.28515625" customWidth="1"/>
    <col min="12046" max="12046" width="6.7109375" bestFit="1" customWidth="1"/>
    <col min="12047" max="12047" width="11.7109375" bestFit="1" customWidth="1"/>
    <col min="12048" max="12048" width="10.28515625" bestFit="1" customWidth="1"/>
    <col min="12049" max="12049" width="10.28515625" customWidth="1"/>
    <col min="12289" max="12289" width="7.42578125" customWidth="1"/>
    <col min="12290" max="12290" width="8" customWidth="1"/>
    <col min="12291" max="12292" width="7.7109375" customWidth="1"/>
    <col min="12293" max="12293" width="6.28515625" customWidth="1"/>
    <col min="12294" max="12294" width="8.7109375" customWidth="1"/>
    <col min="12295" max="12295" width="0.7109375" customWidth="1"/>
    <col min="12296" max="12296" width="10.7109375" customWidth="1"/>
    <col min="12297" max="12297" width="9" customWidth="1"/>
    <col min="12298" max="12298" width="5.28515625" customWidth="1"/>
    <col min="12299" max="12299" width="5.42578125" customWidth="1"/>
    <col min="12300" max="12300" width="10.7109375" customWidth="1"/>
    <col min="12301" max="12301" width="8.28515625" customWidth="1"/>
    <col min="12302" max="12302" width="6.7109375" bestFit="1" customWidth="1"/>
    <col min="12303" max="12303" width="11.7109375" bestFit="1" customWidth="1"/>
    <col min="12304" max="12304" width="10.28515625" bestFit="1" customWidth="1"/>
    <col min="12305" max="12305" width="10.28515625" customWidth="1"/>
    <col min="12545" max="12545" width="7.42578125" customWidth="1"/>
    <col min="12546" max="12546" width="8" customWidth="1"/>
    <col min="12547" max="12548" width="7.7109375" customWidth="1"/>
    <col min="12549" max="12549" width="6.28515625" customWidth="1"/>
    <col min="12550" max="12550" width="8.7109375" customWidth="1"/>
    <col min="12551" max="12551" width="0.7109375" customWidth="1"/>
    <col min="12552" max="12552" width="10.7109375" customWidth="1"/>
    <col min="12553" max="12553" width="9" customWidth="1"/>
    <col min="12554" max="12554" width="5.28515625" customWidth="1"/>
    <col min="12555" max="12555" width="5.42578125" customWidth="1"/>
    <col min="12556" max="12556" width="10.7109375" customWidth="1"/>
    <col min="12557" max="12557" width="8.28515625" customWidth="1"/>
    <col min="12558" max="12558" width="6.7109375" bestFit="1" customWidth="1"/>
    <col min="12559" max="12559" width="11.7109375" bestFit="1" customWidth="1"/>
    <col min="12560" max="12560" width="10.28515625" bestFit="1" customWidth="1"/>
    <col min="12561" max="12561" width="10.28515625" customWidth="1"/>
    <col min="12801" max="12801" width="7.42578125" customWidth="1"/>
    <col min="12802" max="12802" width="8" customWidth="1"/>
    <col min="12803" max="12804" width="7.7109375" customWidth="1"/>
    <col min="12805" max="12805" width="6.28515625" customWidth="1"/>
    <col min="12806" max="12806" width="8.7109375" customWidth="1"/>
    <col min="12807" max="12807" width="0.7109375" customWidth="1"/>
    <col min="12808" max="12808" width="10.7109375" customWidth="1"/>
    <col min="12809" max="12809" width="9" customWidth="1"/>
    <col min="12810" max="12810" width="5.28515625" customWidth="1"/>
    <col min="12811" max="12811" width="5.42578125" customWidth="1"/>
    <col min="12812" max="12812" width="10.7109375" customWidth="1"/>
    <col min="12813" max="12813" width="8.28515625" customWidth="1"/>
    <col min="12814" max="12814" width="6.7109375" bestFit="1" customWidth="1"/>
    <col min="12815" max="12815" width="11.7109375" bestFit="1" customWidth="1"/>
    <col min="12816" max="12816" width="10.28515625" bestFit="1" customWidth="1"/>
    <col min="12817" max="12817" width="10.28515625" customWidth="1"/>
    <col min="13057" max="13057" width="7.42578125" customWidth="1"/>
    <col min="13058" max="13058" width="8" customWidth="1"/>
    <col min="13059" max="13060" width="7.7109375" customWidth="1"/>
    <col min="13061" max="13061" width="6.28515625" customWidth="1"/>
    <col min="13062" max="13062" width="8.7109375" customWidth="1"/>
    <col min="13063" max="13063" width="0.7109375" customWidth="1"/>
    <col min="13064" max="13064" width="10.7109375" customWidth="1"/>
    <col min="13065" max="13065" width="9" customWidth="1"/>
    <col min="13066" max="13066" width="5.28515625" customWidth="1"/>
    <col min="13067" max="13067" width="5.42578125" customWidth="1"/>
    <col min="13068" max="13068" width="10.7109375" customWidth="1"/>
    <col min="13069" max="13069" width="8.28515625" customWidth="1"/>
    <col min="13070" max="13070" width="6.7109375" bestFit="1" customWidth="1"/>
    <col min="13071" max="13071" width="11.7109375" bestFit="1" customWidth="1"/>
    <col min="13072" max="13072" width="10.28515625" bestFit="1" customWidth="1"/>
    <col min="13073" max="13073" width="10.28515625" customWidth="1"/>
    <col min="13313" max="13313" width="7.42578125" customWidth="1"/>
    <col min="13314" max="13314" width="8" customWidth="1"/>
    <col min="13315" max="13316" width="7.7109375" customWidth="1"/>
    <col min="13317" max="13317" width="6.28515625" customWidth="1"/>
    <col min="13318" max="13318" width="8.7109375" customWidth="1"/>
    <col min="13319" max="13319" width="0.7109375" customWidth="1"/>
    <col min="13320" max="13320" width="10.7109375" customWidth="1"/>
    <col min="13321" max="13321" width="9" customWidth="1"/>
    <col min="13322" max="13322" width="5.28515625" customWidth="1"/>
    <col min="13323" max="13323" width="5.42578125" customWidth="1"/>
    <col min="13324" max="13324" width="10.7109375" customWidth="1"/>
    <col min="13325" max="13325" width="8.28515625" customWidth="1"/>
    <col min="13326" max="13326" width="6.7109375" bestFit="1" customWidth="1"/>
    <col min="13327" max="13327" width="11.7109375" bestFit="1" customWidth="1"/>
    <col min="13328" max="13328" width="10.28515625" bestFit="1" customWidth="1"/>
    <col min="13329" max="13329" width="10.28515625" customWidth="1"/>
    <col min="13569" max="13569" width="7.42578125" customWidth="1"/>
    <col min="13570" max="13570" width="8" customWidth="1"/>
    <col min="13571" max="13572" width="7.7109375" customWidth="1"/>
    <col min="13573" max="13573" width="6.28515625" customWidth="1"/>
    <col min="13574" max="13574" width="8.7109375" customWidth="1"/>
    <col min="13575" max="13575" width="0.7109375" customWidth="1"/>
    <col min="13576" max="13576" width="10.7109375" customWidth="1"/>
    <col min="13577" max="13577" width="9" customWidth="1"/>
    <col min="13578" max="13578" width="5.28515625" customWidth="1"/>
    <col min="13579" max="13579" width="5.42578125" customWidth="1"/>
    <col min="13580" max="13580" width="10.7109375" customWidth="1"/>
    <col min="13581" max="13581" width="8.28515625" customWidth="1"/>
    <col min="13582" max="13582" width="6.7109375" bestFit="1" customWidth="1"/>
    <col min="13583" max="13583" width="11.7109375" bestFit="1" customWidth="1"/>
    <col min="13584" max="13584" width="10.28515625" bestFit="1" customWidth="1"/>
    <col min="13585" max="13585" width="10.28515625" customWidth="1"/>
    <col min="13825" max="13825" width="7.42578125" customWidth="1"/>
    <col min="13826" max="13826" width="8" customWidth="1"/>
    <col min="13827" max="13828" width="7.7109375" customWidth="1"/>
    <col min="13829" max="13829" width="6.28515625" customWidth="1"/>
    <col min="13830" max="13830" width="8.7109375" customWidth="1"/>
    <col min="13831" max="13831" width="0.7109375" customWidth="1"/>
    <col min="13832" max="13832" width="10.7109375" customWidth="1"/>
    <col min="13833" max="13833" width="9" customWidth="1"/>
    <col min="13834" max="13834" width="5.28515625" customWidth="1"/>
    <col min="13835" max="13835" width="5.42578125" customWidth="1"/>
    <col min="13836" max="13836" width="10.7109375" customWidth="1"/>
    <col min="13837" max="13837" width="8.28515625" customWidth="1"/>
    <col min="13838" max="13838" width="6.7109375" bestFit="1" customWidth="1"/>
    <col min="13839" max="13839" width="11.7109375" bestFit="1" customWidth="1"/>
    <col min="13840" max="13840" width="10.28515625" bestFit="1" customWidth="1"/>
    <col min="13841" max="13841" width="10.28515625" customWidth="1"/>
    <col min="14081" max="14081" width="7.42578125" customWidth="1"/>
    <col min="14082" max="14082" width="8" customWidth="1"/>
    <col min="14083" max="14084" width="7.7109375" customWidth="1"/>
    <col min="14085" max="14085" width="6.28515625" customWidth="1"/>
    <col min="14086" max="14086" width="8.7109375" customWidth="1"/>
    <col min="14087" max="14087" width="0.7109375" customWidth="1"/>
    <col min="14088" max="14088" width="10.7109375" customWidth="1"/>
    <col min="14089" max="14089" width="9" customWidth="1"/>
    <col min="14090" max="14090" width="5.28515625" customWidth="1"/>
    <col min="14091" max="14091" width="5.42578125" customWidth="1"/>
    <col min="14092" max="14092" width="10.7109375" customWidth="1"/>
    <col min="14093" max="14093" width="8.28515625" customWidth="1"/>
    <col min="14094" max="14094" width="6.7109375" bestFit="1" customWidth="1"/>
    <col min="14095" max="14095" width="11.7109375" bestFit="1" customWidth="1"/>
    <col min="14096" max="14096" width="10.28515625" bestFit="1" customWidth="1"/>
    <col min="14097" max="14097" width="10.28515625" customWidth="1"/>
    <col min="14337" max="14337" width="7.42578125" customWidth="1"/>
    <col min="14338" max="14338" width="8" customWidth="1"/>
    <col min="14339" max="14340" width="7.7109375" customWidth="1"/>
    <col min="14341" max="14341" width="6.28515625" customWidth="1"/>
    <col min="14342" max="14342" width="8.7109375" customWidth="1"/>
    <col min="14343" max="14343" width="0.7109375" customWidth="1"/>
    <col min="14344" max="14344" width="10.7109375" customWidth="1"/>
    <col min="14345" max="14345" width="9" customWidth="1"/>
    <col min="14346" max="14346" width="5.28515625" customWidth="1"/>
    <col min="14347" max="14347" width="5.42578125" customWidth="1"/>
    <col min="14348" max="14348" width="10.7109375" customWidth="1"/>
    <col min="14349" max="14349" width="8.28515625" customWidth="1"/>
    <col min="14350" max="14350" width="6.7109375" bestFit="1" customWidth="1"/>
    <col min="14351" max="14351" width="11.7109375" bestFit="1" customWidth="1"/>
    <col min="14352" max="14352" width="10.28515625" bestFit="1" customWidth="1"/>
    <col min="14353" max="14353" width="10.28515625" customWidth="1"/>
    <col min="14593" max="14593" width="7.42578125" customWidth="1"/>
    <col min="14594" max="14594" width="8" customWidth="1"/>
    <col min="14595" max="14596" width="7.7109375" customWidth="1"/>
    <col min="14597" max="14597" width="6.28515625" customWidth="1"/>
    <col min="14598" max="14598" width="8.7109375" customWidth="1"/>
    <col min="14599" max="14599" width="0.7109375" customWidth="1"/>
    <col min="14600" max="14600" width="10.7109375" customWidth="1"/>
    <col min="14601" max="14601" width="9" customWidth="1"/>
    <col min="14602" max="14602" width="5.28515625" customWidth="1"/>
    <col min="14603" max="14603" width="5.42578125" customWidth="1"/>
    <col min="14604" max="14604" width="10.7109375" customWidth="1"/>
    <col min="14605" max="14605" width="8.28515625" customWidth="1"/>
    <col min="14606" max="14606" width="6.7109375" bestFit="1" customWidth="1"/>
    <col min="14607" max="14607" width="11.7109375" bestFit="1" customWidth="1"/>
    <col min="14608" max="14608" width="10.28515625" bestFit="1" customWidth="1"/>
    <col min="14609" max="14609" width="10.28515625" customWidth="1"/>
    <col min="14849" max="14849" width="7.42578125" customWidth="1"/>
    <col min="14850" max="14850" width="8" customWidth="1"/>
    <col min="14851" max="14852" width="7.7109375" customWidth="1"/>
    <col min="14853" max="14853" width="6.28515625" customWidth="1"/>
    <col min="14854" max="14854" width="8.7109375" customWidth="1"/>
    <col min="14855" max="14855" width="0.7109375" customWidth="1"/>
    <col min="14856" max="14856" width="10.7109375" customWidth="1"/>
    <col min="14857" max="14857" width="9" customWidth="1"/>
    <col min="14858" max="14858" width="5.28515625" customWidth="1"/>
    <col min="14859" max="14859" width="5.42578125" customWidth="1"/>
    <col min="14860" max="14860" width="10.7109375" customWidth="1"/>
    <col min="14861" max="14861" width="8.28515625" customWidth="1"/>
    <col min="14862" max="14862" width="6.7109375" bestFit="1" customWidth="1"/>
    <col min="14863" max="14863" width="11.7109375" bestFit="1" customWidth="1"/>
    <col min="14864" max="14864" width="10.28515625" bestFit="1" customWidth="1"/>
    <col min="14865" max="14865" width="10.28515625" customWidth="1"/>
    <col min="15105" max="15105" width="7.42578125" customWidth="1"/>
    <col min="15106" max="15106" width="8" customWidth="1"/>
    <col min="15107" max="15108" width="7.7109375" customWidth="1"/>
    <col min="15109" max="15109" width="6.28515625" customWidth="1"/>
    <col min="15110" max="15110" width="8.7109375" customWidth="1"/>
    <col min="15111" max="15111" width="0.7109375" customWidth="1"/>
    <col min="15112" max="15112" width="10.7109375" customWidth="1"/>
    <col min="15113" max="15113" width="9" customWidth="1"/>
    <col min="15114" max="15114" width="5.28515625" customWidth="1"/>
    <col min="15115" max="15115" width="5.42578125" customWidth="1"/>
    <col min="15116" max="15116" width="10.7109375" customWidth="1"/>
    <col min="15117" max="15117" width="8.28515625" customWidth="1"/>
    <col min="15118" max="15118" width="6.7109375" bestFit="1" customWidth="1"/>
    <col min="15119" max="15119" width="11.7109375" bestFit="1" customWidth="1"/>
    <col min="15120" max="15120" width="10.28515625" bestFit="1" customWidth="1"/>
    <col min="15121" max="15121" width="10.28515625" customWidth="1"/>
    <col min="15361" max="15361" width="7.42578125" customWidth="1"/>
    <col min="15362" max="15362" width="8" customWidth="1"/>
    <col min="15363" max="15364" width="7.7109375" customWidth="1"/>
    <col min="15365" max="15365" width="6.28515625" customWidth="1"/>
    <col min="15366" max="15366" width="8.7109375" customWidth="1"/>
    <col min="15367" max="15367" width="0.7109375" customWidth="1"/>
    <col min="15368" max="15368" width="10.7109375" customWidth="1"/>
    <col min="15369" max="15369" width="9" customWidth="1"/>
    <col min="15370" max="15370" width="5.28515625" customWidth="1"/>
    <col min="15371" max="15371" width="5.42578125" customWidth="1"/>
    <col min="15372" max="15372" width="10.7109375" customWidth="1"/>
    <col min="15373" max="15373" width="8.28515625" customWidth="1"/>
    <col min="15374" max="15374" width="6.7109375" bestFit="1" customWidth="1"/>
    <col min="15375" max="15375" width="11.7109375" bestFit="1" customWidth="1"/>
    <col min="15376" max="15376" width="10.28515625" bestFit="1" customWidth="1"/>
    <col min="15377" max="15377" width="10.28515625" customWidth="1"/>
    <col min="15617" max="15617" width="7.42578125" customWidth="1"/>
    <col min="15618" max="15618" width="8" customWidth="1"/>
    <col min="15619" max="15620" width="7.7109375" customWidth="1"/>
    <col min="15621" max="15621" width="6.28515625" customWidth="1"/>
    <col min="15622" max="15622" width="8.7109375" customWidth="1"/>
    <col min="15623" max="15623" width="0.7109375" customWidth="1"/>
    <col min="15624" max="15624" width="10.7109375" customWidth="1"/>
    <col min="15625" max="15625" width="9" customWidth="1"/>
    <col min="15626" max="15626" width="5.28515625" customWidth="1"/>
    <col min="15627" max="15627" width="5.42578125" customWidth="1"/>
    <col min="15628" max="15628" width="10.7109375" customWidth="1"/>
    <col min="15629" max="15629" width="8.28515625" customWidth="1"/>
    <col min="15630" max="15630" width="6.7109375" bestFit="1" customWidth="1"/>
    <col min="15631" max="15631" width="11.7109375" bestFit="1" customWidth="1"/>
    <col min="15632" max="15632" width="10.28515625" bestFit="1" customWidth="1"/>
    <col min="15633" max="15633" width="10.28515625" customWidth="1"/>
    <col min="15873" max="15873" width="7.42578125" customWidth="1"/>
    <col min="15874" max="15874" width="8" customWidth="1"/>
    <col min="15875" max="15876" width="7.7109375" customWidth="1"/>
    <col min="15877" max="15877" width="6.28515625" customWidth="1"/>
    <col min="15878" max="15878" width="8.7109375" customWidth="1"/>
    <col min="15879" max="15879" width="0.7109375" customWidth="1"/>
    <col min="15880" max="15880" width="10.7109375" customWidth="1"/>
    <col min="15881" max="15881" width="9" customWidth="1"/>
    <col min="15882" max="15882" width="5.28515625" customWidth="1"/>
    <col min="15883" max="15883" width="5.42578125" customWidth="1"/>
    <col min="15884" max="15884" width="10.7109375" customWidth="1"/>
    <col min="15885" max="15885" width="8.28515625" customWidth="1"/>
    <col min="15886" max="15886" width="6.7109375" bestFit="1" customWidth="1"/>
    <col min="15887" max="15887" width="11.7109375" bestFit="1" customWidth="1"/>
    <col min="15888" max="15888" width="10.28515625" bestFit="1" customWidth="1"/>
    <col min="15889" max="15889" width="10.28515625" customWidth="1"/>
    <col min="16129" max="16129" width="7.42578125" customWidth="1"/>
    <col min="16130" max="16130" width="8" customWidth="1"/>
    <col min="16131" max="16132" width="7.7109375" customWidth="1"/>
    <col min="16133" max="16133" width="6.28515625" customWidth="1"/>
    <col min="16134" max="16134" width="8.7109375" customWidth="1"/>
    <col min="16135" max="16135" width="0.7109375" customWidth="1"/>
    <col min="16136" max="16136" width="10.7109375" customWidth="1"/>
    <col min="16137" max="16137" width="9" customWidth="1"/>
    <col min="16138" max="16138" width="5.28515625" customWidth="1"/>
    <col min="16139" max="16139" width="5.42578125" customWidth="1"/>
    <col min="16140" max="16140" width="10.7109375" customWidth="1"/>
    <col min="16141" max="16141" width="8.28515625" customWidth="1"/>
    <col min="16142" max="16142" width="6.7109375" bestFit="1" customWidth="1"/>
    <col min="16143" max="16143" width="11.7109375" bestFit="1" customWidth="1"/>
    <col min="16144" max="16144" width="10.28515625" bestFit="1" customWidth="1"/>
    <col min="16145" max="16145" width="10.28515625" customWidth="1"/>
  </cols>
  <sheetData>
    <row r="1" spans="1:17" ht="18">
      <c r="A1" s="1"/>
      <c r="B1" s="1"/>
      <c r="C1" s="2"/>
      <c r="D1" s="2"/>
      <c r="E1" s="1"/>
      <c r="F1" s="3" t="s">
        <v>0</v>
      </c>
      <c r="G1" s="3"/>
      <c r="H1" s="3"/>
      <c r="I1" s="4"/>
      <c r="J1" s="4"/>
      <c r="K1" s="4"/>
      <c r="L1" s="4"/>
      <c r="M1" s="5"/>
      <c r="N1" s="5"/>
      <c r="O1" s="5"/>
      <c r="P1" s="1"/>
      <c r="Q1" s="1"/>
    </row>
    <row r="2" spans="1:17" ht="22.5">
      <c r="A2" s="1"/>
      <c r="B2" s="1"/>
      <c r="C2" s="1"/>
      <c r="D2" s="1"/>
      <c r="E2" s="6" t="s">
        <v>1</v>
      </c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38" t="s">
        <v>2</v>
      </c>
      <c r="B3" s="39"/>
      <c r="C3" s="39"/>
      <c r="D3" s="39"/>
      <c r="E3" s="39"/>
      <c r="F3" s="40"/>
      <c r="G3" s="1"/>
      <c r="H3" s="38" t="s">
        <v>72</v>
      </c>
      <c r="I3" s="39"/>
      <c r="J3" s="39"/>
      <c r="K3" s="39"/>
      <c r="L3" s="39"/>
      <c r="M3" s="39"/>
      <c r="N3" s="39"/>
      <c r="O3" s="39"/>
      <c r="P3" s="40"/>
      <c r="Q3" s="1"/>
    </row>
    <row r="4" spans="1:17">
      <c r="A4" s="41" t="s">
        <v>93</v>
      </c>
      <c r="B4" s="1"/>
      <c r="C4" s="1"/>
      <c r="D4" s="1"/>
      <c r="E4" s="1"/>
      <c r="F4" s="42"/>
      <c r="G4" s="1"/>
      <c r="H4" s="41" t="s">
        <v>5</v>
      </c>
      <c r="I4" s="1"/>
      <c r="J4" s="1"/>
      <c r="K4" s="1"/>
      <c r="L4" s="1"/>
      <c r="M4" s="1"/>
      <c r="N4" s="1"/>
      <c r="O4" s="1"/>
      <c r="P4" s="42"/>
      <c r="Q4" s="1"/>
    </row>
    <row r="5" spans="1:17">
      <c r="A5" s="41" t="s">
        <v>73</v>
      </c>
      <c r="B5" s="1"/>
      <c r="C5" s="1"/>
      <c r="D5" s="1"/>
      <c r="E5" s="43"/>
      <c r="F5" s="44"/>
      <c r="G5" s="1"/>
      <c r="H5" s="41" t="s">
        <v>7</v>
      </c>
      <c r="I5" s="1"/>
      <c r="J5" s="1"/>
      <c r="K5" s="1"/>
      <c r="L5" s="1"/>
      <c r="M5" s="1"/>
      <c r="N5" s="1"/>
      <c r="O5" s="1"/>
      <c r="P5" s="42"/>
      <c r="Q5" s="1"/>
    </row>
    <row r="6" spans="1:17">
      <c r="A6" s="45" t="s">
        <v>8</v>
      </c>
      <c r="B6" s="4"/>
      <c r="C6" s="5"/>
      <c r="D6" s="5"/>
      <c r="E6" s="46"/>
      <c r="F6" s="47"/>
      <c r="G6" s="1"/>
      <c r="H6" s="41" t="s">
        <v>9</v>
      </c>
      <c r="I6" s="1"/>
      <c r="J6" s="1"/>
      <c r="K6" s="1"/>
      <c r="L6" s="1"/>
      <c r="M6" s="1"/>
      <c r="N6" s="1"/>
      <c r="O6" s="1"/>
      <c r="P6" s="42"/>
      <c r="Q6" s="1"/>
    </row>
    <row r="7" spans="1:17" ht="16.149999999999999" customHeight="1">
      <c r="A7" s="48" t="s">
        <v>94</v>
      </c>
      <c r="B7" s="49"/>
      <c r="C7" s="49"/>
      <c r="D7" s="49"/>
      <c r="E7" s="50"/>
      <c r="F7" s="51"/>
      <c r="G7" s="1"/>
      <c r="H7" s="41" t="s">
        <v>11</v>
      </c>
      <c r="I7" s="1"/>
      <c r="J7" s="1"/>
      <c r="K7" s="1"/>
      <c r="L7" s="1"/>
      <c r="M7" s="1"/>
      <c r="N7" s="1"/>
      <c r="O7" s="1"/>
      <c r="P7" s="42"/>
      <c r="Q7" s="1"/>
    </row>
    <row r="8" spans="1:17">
      <c r="A8" s="1"/>
      <c r="B8" s="1"/>
      <c r="C8" s="1"/>
      <c r="D8" s="1"/>
      <c r="E8" s="1"/>
      <c r="F8" s="1"/>
      <c r="G8" s="1"/>
      <c r="H8" s="52" t="s">
        <v>95</v>
      </c>
      <c r="I8" s="1"/>
      <c r="J8" s="1"/>
      <c r="K8" s="1"/>
      <c r="L8" s="1"/>
      <c r="M8" s="1"/>
      <c r="N8" s="1"/>
      <c r="O8" s="1"/>
      <c r="P8" s="42"/>
      <c r="Q8" s="1"/>
    </row>
    <row r="9" spans="1:17">
      <c r="A9" s="1"/>
      <c r="B9" s="1"/>
      <c r="C9" s="1"/>
      <c r="D9" s="1"/>
      <c r="E9" s="1"/>
      <c r="F9" s="1"/>
      <c r="G9" s="1"/>
      <c r="H9" s="52" t="s">
        <v>13</v>
      </c>
      <c r="I9" s="1"/>
      <c r="J9" s="1"/>
      <c r="K9" s="1"/>
      <c r="L9" s="1"/>
      <c r="M9" s="1"/>
      <c r="N9" s="1"/>
      <c r="O9" s="1"/>
      <c r="P9" s="42"/>
      <c r="Q9" s="1"/>
    </row>
    <row r="10" spans="1:17" ht="14.65" customHeight="1">
      <c r="A10" s="1"/>
      <c r="B10" s="1"/>
      <c r="C10" s="1"/>
      <c r="D10" s="1"/>
      <c r="E10" s="1"/>
      <c r="F10" s="1"/>
      <c r="G10" s="1"/>
      <c r="H10" s="48" t="s">
        <v>14</v>
      </c>
      <c r="I10" s="53"/>
      <c r="J10" s="53"/>
      <c r="K10" s="53"/>
      <c r="L10" s="53"/>
      <c r="M10" s="53"/>
      <c r="N10" s="53"/>
      <c r="O10" s="53"/>
      <c r="P10" s="54"/>
      <c r="Q10" s="1"/>
    </row>
    <row r="11" spans="1:17">
      <c r="A11" s="1"/>
      <c r="B11" s="1"/>
      <c r="C11" s="1"/>
      <c r="D11" s="1"/>
      <c r="E11" s="1"/>
      <c r="F11" s="1"/>
      <c r="G11" s="1"/>
      <c r="H11" s="5"/>
      <c r="I11" s="1"/>
      <c r="J11" s="1"/>
      <c r="K11" s="1"/>
      <c r="L11" s="1"/>
      <c r="M11" s="1"/>
      <c r="N11" s="1"/>
      <c r="O11" s="1"/>
      <c r="P11" s="1"/>
      <c r="Q11" s="1"/>
    </row>
    <row r="12" spans="1:17">
      <c r="A12" s="1"/>
      <c r="B12" s="1"/>
      <c r="C12" s="1"/>
      <c r="D12" s="1"/>
      <c r="E12" s="1"/>
      <c r="F12" s="1"/>
      <c r="G12" s="8"/>
      <c r="H12" s="83" t="s">
        <v>16</v>
      </c>
      <c r="I12" s="84"/>
      <c r="J12" s="83" t="s">
        <v>17</v>
      </c>
      <c r="K12" s="84"/>
      <c r="L12" s="85"/>
      <c r="M12" s="85"/>
      <c r="N12" s="9"/>
      <c r="O12" s="9"/>
      <c r="P12" s="1"/>
      <c r="Q12" s="1"/>
    </row>
    <row r="13" spans="1:17" ht="38.25" customHeight="1">
      <c r="A13" s="10" t="s">
        <v>18</v>
      </c>
      <c r="B13" s="11" t="s">
        <v>19</v>
      </c>
      <c r="C13" s="12" t="s">
        <v>96</v>
      </c>
      <c r="D13" s="12" t="s">
        <v>97</v>
      </c>
      <c r="E13" s="11" t="s">
        <v>74</v>
      </c>
      <c r="F13" s="11" t="s">
        <v>23</v>
      </c>
      <c r="G13" s="1"/>
      <c r="H13" s="13" t="s">
        <v>24</v>
      </c>
      <c r="I13" s="14" t="s">
        <v>25</v>
      </c>
      <c r="J13" s="13" t="s">
        <v>26</v>
      </c>
      <c r="K13" s="13" t="s">
        <v>27</v>
      </c>
      <c r="L13" s="11" t="s">
        <v>28</v>
      </c>
      <c r="M13" s="11" t="s">
        <v>29</v>
      </c>
      <c r="N13" s="11" t="s">
        <v>30</v>
      </c>
      <c r="O13" s="11" t="s">
        <v>31</v>
      </c>
      <c r="P13" s="12" t="s">
        <v>34</v>
      </c>
      <c r="Q13" s="12" t="s">
        <v>35</v>
      </c>
    </row>
    <row r="14" spans="1:17">
      <c r="A14" s="15">
        <v>42278</v>
      </c>
      <c r="B14" s="16">
        <v>54255</v>
      </c>
      <c r="C14" s="16">
        <v>59680</v>
      </c>
      <c r="D14" s="16">
        <v>21968</v>
      </c>
      <c r="E14" s="16">
        <v>1253</v>
      </c>
      <c r="F14" s="16">
        <v>800</v>
      </c>
      <c r="G14" s="1"/>
      <c r="H14" s="17">
        <v>240</v>
      </c>
      <c r="I14" s="16">
        <v>8018</v>
      </c>
      <c r="J14" s="18">
        <v>20</v>
      </c>
      <c r="K14" s="16">
        <v>200</v>
      </c>
      <c r="L14" s="17">
        <v>0</v>
      </c>
      <c r="M14" s="16">
        <v>61858</v>
      </c>
      <c r="N14" s="16">
        <v>0</v>
      </c>
      <c r="O14" s="16">
        <v>951</v>
      </c>
      <c r="P14" s="16">
        <f>SUM(B14,C14,D14,E14,F14,H14,I14,L14,M14,N14,O14)</f>
        <v>209023</v>
      </c>
      <c r="Q14" s="19">
        <v>104.5115</v>
      </c>
    </row>
    <row r="15" spans="1:17">
      <c r="A15" s="15">
        <v>42309</v>
      </c>
      <c r="B15" s="16">
        <v>56323</v>
      </c>
      <c r="C15" s="16">
        <v>55396</v>
      </c>
      <c r="D15" s="16">
        <v>14035</v>
      </c>
      <c r="E15" s="20">
        <v>655</v>
      </c>
      <c r="F15" s="16">
        <v>800</v>
      </c>
      <c r="G15" s="1"/>
      <c r="H15" s="16">
        <v>120</v>
      </c>
      <c r="I15" s="16">
        <v>5213</v>
      </c>
      <c r="J15" s="18">
        <v>22.5</v>
      </c>
      <c r="K15" s="16">
        <v>357</v>
      </c>
      <c r="L15" s="16">
        <v>0</v>
      </c>
      <c r="M15" s="16">
        <v>40680</v>
      </c>
      <c r="N15" s="16">
        <v>21261</v>
      </c>
      <c r="O15" s="16">
        <v>1007</v>
      </c>
      <c r="P15" s="16">
        <f t="shared" ref="P15:P25" si="0">SUM(B15,C15,D15,E15,F15,H15,I15,L15,M15,N15,O15)</f>
        <v>195490</v>
      </c>
      <c r="Q15" s="19">
        <v>97.745000000000005</v>
      </c>
    </row>
    <row r="16" spans="1:17">
      <c r="A16" s="15">
        <v>42339</v>
      </c>
      <c r="B16" s="16">
        <v>47663</v>
      </c>
      <c r="C16" s="16">
        <v>40660</v>
      </c>
      <c r="D16" s="16">
        <v>16818</v>
      </c>
      <c r="E16" s="16">
        <v>0</v>
      </c>
      <c r="F16" s="16">
        <v>800</v>
      </c>
      <c r="G16" s="1"/>
      <c r="H16" s="16">
        <v>0</v>
      </c>
      <c r="I16" s="16">
        <v>5311</v>
      </c>
      <c r="J16" s="18">
        <v>11.5</v>
      </c>
      <c r="K16" s="16">
        <v>248</v>
      </c>
      <c r="L16" s="16">
        <v>0</v>
      </c>
      <c r="M16" s="16">
        <v>21780</v>
      </c>
      <c r="N16" s="16">
        <v>0</v>
      </c>
      <c r="O16" s="16">
        <v>597</v>
      </c>
      <c r="P16" s="16">
        <f t="shared" si="0"/>
        <v>133629</v>
      </c>
      <c r="Q16" s="19">
        <v>66.814499999999995</v>
      </c>
    </row>
    <row r="17" spans="1:17">
      <c r="A17" s="15">
        <v>42370</v>
      </c>
      <c r="B17" s="16">
        <v>36232</v>
      </c>
      <c r="C17" s="16">
        <v>28557</v>
      </c>
      <c r="D17" s="16">
        <v>11706</v>
      </c>
      <c r="E17" s="16">
        <v>351</v>
      </c>
      <c r="F17" s="16">
        <v>3000</v>
      </c>
      <c r="G17" s="1"/>
      <c r="H17" s="16">
        <v>120</v>
      </c>
      <c r="I17" s="16">
        <v>10556</v>
      </c>
      <c r="J17" s="18">
        <v>18</v>
      </c>
      <c r="K17" s="16">
        <v>125</v>
      </c>
      <c r="L17" s="16">
        <v>17613</v>
      </c>
      <c r="M17" s="16">
        <v>37700</v>
      </c>
      <c r="N17" s="16">
        <v>0</v>
      </c>
      <c r="O17" s="16">
        <v>1039</v>
      </c>
      <c r="P17" s="16">
        <f t="shared" si="0"/>
        <v>146874</v>
      </c>
      <c r="Q17" s="19">
        <v>73.436999999999998</v>
      </c>
    </row>
    <row r="18" spans="1:17">
      <c r="A18" s="15">
        <v>42401</v>
      </c>
      <c r="B18" s="16">
        <v>72537</v>
      </c>
      <c r="C18" s="16">
        <v>56798</v>
      </c>
      <c r="D18" s="16">
        <v>19717</v>
      </c>
      <c r="E18" s="16">
        <v>371</v>
      </c>
      <c r="F18" s="16">
        <v>3000</v>
      </c>
      <c r="G18" s="1"/>
      <c r="H18" s="16">
        <v>120</v>
      </c>
      <c r="I18" s="16">
        <v>15745</v>
      </c>
      <c r="J18" s="18">
        <v>31</v>
      </c>
      <c r="K18" s="16">
        <v>0</v>
      </c>
      <c r="L18" s="16">
        <v>14361</v>
      </c>
      <c r="M18" s="16">
        <v>48640</v>
      </c>
      <c r="N18" s="16">
        <v>0</v>
      </c>
      <c r="O18" s="16">
        <v>549</v>
      </c>
      <c r="P18" s="16">
        <f t="shared" si="0"/>
        <v>231838</v>
      </c>
      <c r="Q18" s="19">
        <v>115.919</v>
      </c>
    </row>
    <row r="19" spans="1:17">
      <c r="A19" s="15">
        <v>42430</v>
      </c>
      <c r="B19" s="16">
        <v>36087</v>
      </c>
      <c r="C19" s="55">
        <v>25912</v>
      </c>
      <c r="D19" s="55">
        <v>15334</v>
      </c>
      <c r="E19" s="16">
        <v>223</v>
      </c>
      <c r="F19" s="55">
        <v>3000</v>
      </c>
      <c r="G19" s="1"/>
      <c r="H19" s="16">
        <v>180</v>
      </c>
      <c r="I19" s="16">
        <v>15242</v>
      </c>
      <c r="J19" s="18">
        <v>18</v>
      </c>
      <c r="K19" s="16">
        <v>426</v>
      </c>
      <c r="L19" s="16">
        <v>19181</v>
      </c>
      <c r="M19" s="16">
        <v>31661</v>
      </c>
      <c r="N19" s="16">
        <v>0</v>
      </c>
      <c r="O19" s="16">
        <v>0</v>
      </c>
      <c r="P19" s="16">
        <f t="shared" si="0"/>
        <v>146820</v>
      </c>
      <c r="Q19" s="19">
        <v>73.41</v>
      </c>
    </row>
    <row r="20" spans="1:17">
      <c r="A20" s="15">
        <v>42461</v>
      </c>
      <c r="B20" s="16">
        <v>59347</v>
      </c>
      <c r="C20" s="55">
        <v>45155</v>
      </c>
      <c r="D20" s="55">
        <v>13874</v>
      </c>
      <c r="E20" s="16">
        <v>325</v>
      </c>
      <c r="F20" s="55">
        <v>3000</v>
      </c>
      <c r="G20" s="1"/>
      <c r="H20" s="16">
        <v>0</v>
      </c>
      <c r="I20" s="16">
        <v>6060</v>
      </c>
      <c r="J20" s="18">
        <v>41</v>
      </c>
      <c r="K20" s="16">
        <v>0</v>
      </c>
      <c r="L20" s="16">
        <v>0</v>
      </c>
      <c r="M20" s="16">
        <v>42360</v>
      </c>
      <c r="N20" s="16">
        <v>0</v>
      </c>
      <c r="O20" s="16">
        <v>1945</v>
      </c>
      <c r="P20" s="16">
        <f t="shared" si="0"/>
        <v>172066</v>
      </c>
      <c r="Q20" s="19">
        <v>86.033000000000001</v>
      </c>
    </row>
    <row r="21" spans="1:17">
      <c r="A21" s="15">
        <v>42491</v>
      </c>
      <c r="B21" s="55">
        <v>36862</v>
      </c>
      <c r="C21" s="55">
        <v>51902</v>
      </c>
      <c r="D21" s="55">
        <v>33744</v>
      </c>
      <c r="E21" s="16">
        <v>198</v>
      </c>
      <c r="F21" s="55">
        <v>3000</v>
      </c>
      <c r="G21" s="1"/>
      <c r="H21" s="16">
        <v>0</v>
      </c>
      <c r="I21" s="16">
        <v>5063</v>
      </c>
      <c r="J21" s="18">
        <v>23</v>
      </c>
      <c r="K21" s="16">
        <v>885</v>
      </c>
      <c r="L21" s="16">
        <v>0</v>
      </c>
      <c r="M21" s="16">
        <v>52921</v>
      </c>
      <c r="N21" s="16">
        <v>18161</v>
      </c>
      <c r="O21" s="16">
        <v>1148</v>
      </c>
      <c r="P21" s="16">
        <f t="shared" si="0"/>
        <v>202999</v>
      </c>
      <c r="Q21" s="19">
        <v>101.4995</v>
      </c>
    </row>
    <row r="22" spans="1:17">
      <c r="A22" s="15">
        <v>42522</v>
      </c>
      <c r="B22" s="55">
        <v>25390</v>
      </c>
      <c r="C22" s="55">
        <v>35468</v>
      </c>
      <c r="D22" s="55">
        <v>23178</v>
      </c>
      <c r="E22" s="16">
        <v>367</v>
      </c>
      <c r="F22" s="55">
        <v>4323</v>
      </c>
      <c r="G22" s="1"/>
      <c r="H22" s="16">
        <v>0</v>
      </c>
      <c r="I22" s="16">
        <v>2168</v>
      </c>
      <c r="J22" s="18">
        <v>19.5</v>
      </c>
      <c r="K22" s="16">
        <v>0</v>
      </c>
      <c r="L22" s="16">
        <v>16403</v>
      </c>
      <c r="M22" s="16">
        <v>42660</v>
      </c>
      <c r="N22" s="16">
        <v>0</v>
      </c>
      <c r="O22" s="16">
        <v>640</v>
      </c>
      <c r="P22" s="16">
        <f t="shared" si="0"/>
        <v>150597</v>
      </c>
      <c r="Q22" s="19">
        <v>75.298500000000004</v>
      </c>
    </row>
    <row r="23" spans="1:17">
      <c r="A23" s="15">
        <v>42552</v>
      </c>
      <c r="B23" s="55">
        <v>35615</v>
      </c>
      <c r="C23" s="16">
        <v>53240</v>
      </c>
      <c r="D23" s="16">
        <v>33406</v>
      </c>
      <c r="E23" s="16">
        <v>417</v>
      </c>
      <c r="F23" s="16">
        <v>5698</v>
      </c>
      <c r="G23" s="1"/>
      <c r="H23" s="16">
        <v>0</v>
      </c>
      <c r="I23" s="16">
        <v>1350</v>
      </c>
      <c r="J23" s="18">
        <v>26</v>
      </c>
      <c r="K23" s="16">
        <v>350</v>
      </c>
      <c r="L23" s="16">
        <v>13454</v>
      </c>
      <c r="M23" s="16">
        <v>38040</v>
      </c>
      <c r="N23" s="16">
        <v>0</v>
      </c>
      <c r="O23" s="16">
        <v>463</v>
      </c>
      <c r="P23" s="16">
        <f t="shared" si="0"/>
        <v>181683</v>
      </c>
      <c r="Q23" s="19">
        <v>90.841499999999996</v>
      </c>
    </row>
    <row r="24" spans="1:17">
      <c r="A24" s="15">
        <v>42583</v>
      </c>
      <c r="B24" s="55">
        <v>151402</v>
      </c>
      <c r="C24" s="55">
        <v>77489</v>
      </c>
      <c r="D24" s="55">
        <v>23184</v>
      </c>
      <c r="E24" s="16">
        <v>115</v>
      </c>
      <c r="F24" s="55">
        <v>6880</v>
      </c>
      <c r="G24" s="1"/>
      <c r="H24" s="16">
        <v>0</v>
      </c>
      <c r="I24" s="16">
        <v>6675</v>
      </c>
      <c r="J24" s="18">
        <v>51</v>
      </c>
      <c r="K24" s="16">
        <v>300</v>
      </c>
      <c r="L24" s="16">
        <v>0</v>
      </c>
      <c r="M24" s="16">
        <v>39920</v>
      </c>
      <c r="N24" s="16">
        <v>18982</v>
      </c>
      <c r="O24" s="16">
        <v>797</v>
      </c>
      <c r="P24" s="16">
        <f t="shared" si="0"/>
        <v>325444</v>
      </c>
      <c r="Q24" s="19">
        <v>162.72200000000001</v>
      </c>
    </row>
    <row r="25" spans="1:17">
      <c r="A25" s="15">
        <v>42614</v>
      </c>
      <c r="B25" s="55">
        <v>76050</v>
      </c>
      <c r="C25" s="55">
        <v>34401</v>
      </c>
      <c r="D25" s="55">
        <v>32727</v>
      </c>
      <c r="E25" s="55">
        <v>377</v>
      </c>
      <c r="F25" s="55">
        <v>4594</v>
      </c>
      <c r="G25" s="1"/>
      <c r="H25" s="16">
        <v>775</v>
      </c>
      <c r="I25" s="55">
        <v>6075</v>
      </c>
      <c r="J25" s="18">
        <v>13</v>
      </c>
      <c r="K25" s="16">
        <v>0</v>
      </c>
      <c r="L25" s="16">
        <v>7386</v>
      </c>
      <c r="M25" s="55">
        <v>36580</v>
      </c>
      <c r="N25" s="55">
        <v>0</v>
      </c>
      <c r="O25" s="55">
        <v>886</v>
      </c>
      <c r="P25" s="16">
        <f t="shared" si="0"/>
        <v>199851</v>
      </c>
      <c r="Q25" s="56">
        <v>99.9255</v>
      </c>
    </row>
    <row r="26" spans="1:17">
      <c r="A26" s="21"/>
      <c r="B26" s="8"/>
      <c r="C26" s="8"/>
      <c r="D26" s="8"/>
      <c r="E26" s="8"/>
      <c r="F26" s="8"/>
      <c r="G26" s="1"/>
      <c r="H26" s="8"/>
      <c r="I26" s="22"/>
      <c r="J26" s="1"/>
      <c r="K26" s="1"/>
      <c r="L26" s="1"/>
      <c r="M26" s="1"/>
      <c r="N26" s="1"/>
      <c r="O26" s="1"/>
      <c r="P26" s="22"/>
      <c r="Q26" s="22"/>
    </row>
    <row r="27" spans="1:17" ht="25.5">
      <c r="A27" s="23" t="s">
        <v>36</v>
      </c>
      <c r="B27" s="16">
        <f>SUM(B14:B26)</f>
        <v>687763</v>
      </c>
      <c r="C27" s="16">
        <f>SUM(C14:C26)</f>
        <v>564658</v>
      </c>
      <c r="D27" s="16">
        <f>SUM(D14:D25)</f>
        <v>259691</v>
      </c>
      <c r="E27" s="16">
        <f>SUM(E14:E25)</f>
        <v>4652</v>
      </c>
      <c r="F27" s="16">
        <f>SUM(F14:F25)</f>
        <v>38895</v>
      </c>
      <c r="G27" s="1"/>
      <c r="H27" s="16">
        <f t="shared" ref="H27:M27" si="1">SUM(H14:H25)</f>
        <v>1555</v>
      </c>
      <c r="I27" s="16">
        <f t="shared" si="1"/>
        <v>87476</v>
      </c>
      <c r="J27" s="16">
        <f t="shared" si="1"/>
        <v>294.5</v>
      </c>
      <c r="K27" s="16">
        <f t="shared" si="1"/>
        <v>2891</v>
      </c>
      <c r="L27" s="16">
        <f t="shared" si="1"/>
        <v>88398</v>
      </c>
      <c r="M27" s="16">
        <f t="shared" si="1"/>
        <v>494800</v>
      </c>
      <c r="N27" s="16">
        <f>SUM(N14:N25)</f>
        <v>58404</v>
      </c>
      <c r="O27" s="16">
        <f>SUM(O14:O25)</f>
        <v>10022</v>
      </c>
      <c r="P27" s="24">
        <f>SUM(P14:P25)</f>
        <v>2296314</v>
      </c>
      <c r="Q27" s="25">
        <f>SUM(Q14:Q26)</f>
        <v>1148.1570000000002</v>
      </c>
    </row>
    <row r="28" spans="1:17">
      <c r="A28" s="26"/>
      <c r="B28" s="27"/>
      <c r="C28" s="27"/>
      <c r="D28" s="27"/>
      <c r="E28" s="27"/>
      <c r="F28" s="2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86" t="s">
        <v>37</v>
      </c>
      <c r="B29" s="87"/>
      <c r="C29" s="87"/>
      <c r="D29" s="87"/>
      <c r="E29" s="87"/>
      <c r="F29" s="8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28" t="s">
        <v>98</v>
      </c>
      <c r="B30" s="29"/>
      <c r="C30" s="29"/>
      <c r="D30" s="29"/>
      <c r="E30" s="29"/>
      <c r="F30" s="30"/>
      <c r="G30" s="1"/>
      <c r="H30" s="57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28" t="s">
        <v>99</v>
      </c>
      <c r="B31" s="29"/>
      <c r="C31" s="29"/>
      <c r="D31" s="29"/>
      <c r="E31" s="29"/>
      <c r="F31" s="3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28" t="s">
        <v>100</v>
      </c>
      <c r="B32" s="29"/>
      <c r="C32" s="29"/>
      <c r="D32" s="29"/>
      <c r="E32" s="29"/>
      <c r="F32" s="3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28" t="s">
        <v>101</v>
      </c>
      <c r="B33" s="29"/>
      <c r="C33" s="29"/>
      <c r="D33" s="29"/>
      <c r="E33" s="29"/>
      <c r="F33" s="31"/>
      <c r="G33" s="1"/>
      <c r="H33" s="8"/>
      <c r="I33" s="8"/>
      <c r="J33" s="8"/>
      <c r="K33" s="8"/>
      <c r="L33" s="1"/>
      <c r="M33" s="1"/>
      <c r="N33" s="1"/>
      <c r="O33" s="1"/>
      <c r="P33" s="1"/>
      <c r="Q33" s="1"/>
    </row>
    <row r="34" spans="1:17">
      <c r="A34" s="32" t="s">
        <v>102</v>
      </c>
      <c r="B34" s="33"/>
      <c r="C34" s="33"/>
      <c r="D34" s="33"/>
      <c r="E34" s="33"/>
      <c r="F34" s="34"/>
      <c r="G34" s="1"/>
      <c r="H34" s="76" t="s">
        <v>103</v>
      </c>
      <c r="I34" s="76"/>
      <c r="J34" s="76"/>
      <c r="K34" s="76"/>
      <c r="L34" s="1"/>
      <c r="M34" s="1"/>
      <c r="N34" s="1"/>
      <c r="O34" s="1"/>
      <c r="P34" s="1"/>
      <c r="Q34" s="1"/>
    </row>
    <row r="35" spans="1:17">
      <c r="A35" s="2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2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 s="2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2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>
      <c r="A39" s="2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</sheetData>
  <mergeCells count="5">
    <mergeCell ref="H12:I12"/>
    <mergeCell ref="J12:K12"/>
    <mergeCell ref="L12:M12"/>
    <mergeCell ref="A29:F29"/>
    <mergeCell ref="H34:K34"/>
  </mergeCells>
  <pageMargins left="0.7" right="0.7" top="0.75" bottom="0.75" header="0.3" footer="0.3"/>
  <pageSetup scale="52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42"/>
  <sheetViews>
    <sheetView workbookViewId="0">
      <selection activeCell="V31" sqref="V31"/>
    </sheetView>
  </sheetViews>
  <sheetFormatPr defaultRowHeight="12.75"/>
  <cols>
    <col min="1" max="2" width="8" customWidth="1"/>
    <col min="3" max="4" width="7.7109375" customWidth="1"/>
    <col min="5" max="5" width="6.28515625" customWidth="1"/>
    <col min="6" max="6" width="8.7109375" customWidth="1"/>
    <col min="7" max="7" width="1.28515625" customWidth="1"/>
    <col min="8" max="8" width="10.7109375" customWidth="1"/>
    <col min="9" max="9" width="9" customWidth="1"/>
    <col min="10" max="10" width="5.28515625" customWidth="1"/>
    <col min="11" max="11" width="6.28515625" customWidth="1"/>
    <col min="12" max="12" width="10.7109375" customWidth="1"/>
    <col min="13" max="13" width="8.28515625" customWidth="1"/>
    <col min="14" max="14" width="7.7109375" customWidth="1"/>
    <col min="15" max="15" width="11.7109375" bestFit="1" customWidth="1"/>
    <col min="16" max="16" width="10.28515625" bestFit="1" customWidth="1"/>
    <col min="17" max="17" width="10.28515625" customWidth="1"/>
  </cols>
  <sheetData>
    <row r="1" spans="1:17" ht="18">
      <c r="A1" s="1"/>
      <c r="B1" s="1"/>
      <c r="C1" s="2"/>
      <c r="D1" s="2"/>
      <c r="E1" s="1"/>
      <c r="F1" s="3" t="s">
        <v>0</v>
      </c>
      <c r="G1" s="3"/>
      <c r="H1" s="3"/>
      <c r="I1" s="4"/>
      <c r="J1" s="4"/>
      <c r="K1" s="4"/>
      <c r="L1" s="4"/>
      <c r="M1" s="5"/>
      <c r="N1" s="5"/>
      <c r="O1" s="5"/>
      <c r="P1" s="1"/>
      <c r="Q1" s="1"/>
    </row>
    <row r="2" spans="1:17" ht="22.5">
      <c r="A2" s="1"/>
      <c r="B2" s="1"/>
      <c r="C2" s="1"/>
      <c r="D2" s="1"/>
      <c r="E2" s="6" t="s">
        <v>1</v>
      </c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38" t="s">
        <v>2</v>
      </c>
      <c r="B3" s="39"/>
      <c r="C3" s="39"/>
      <c r="D3" s="39"/>
      <c r="E3" s="39"/>
      <c r="F3" s="40"/>
      <c r="G3" s="1"/>
      <c r="H3" s="38" t="s">
        <v>72</v>
      </c>
      <c r="I3" s="39"/>
      <c r="J3" s="39"/>
      <c r="K3" s="39"/>
      <c r="L3" s="39"/>
      <c r="M3" s="39"/>
      <c r="N3" s="39"/>
      <c r="O3" s="39"/>
      <c r="P3" s="40"/>
      <c r="Q3" s="1"/>
    </row>
    <row r="4" spans="1:17">
      <c r="A4" s="41" t="s">
        <v>93</v>
      </c>
      <c r="B4" s="1"/>
      <c r="C4" s="1"/>
      <c r="D4" s="1"/>
      <c r="E4" s="1"/>
      <c r="F4" s="42"/>
      <c r="G4" s="1"/>
      <c r="H4" s="41" t="s">
        <v>5</v>
      </c>
      <c r="I4" s="1"/>
      <c r="J4" s="1"/>
      <c r="K4" s="1"/>
      <c r="L4" s="1"/>
      <c r="M4" s="1"/>
      <c r="N4" s="1"/>
      <c r="O4" s="1"/>
      <c r="P4" s="42"/>
      <c r="Q4" s="1"/>
    </row>
    <row r="5" spans="1:17">
      <c r="A5" s="41" t="s">
        <v>73</v>
      </c>
      <c r="B5" s="1"/>
      <c r="C5" s="1"/>
      <c r="D5" s="1"/>
      <c r="E5" s="43"/>
      <c r="F5" s="44"/>
      <c r="G5" s="1"/>
      <c r="H5" s="41" t="s">
        <v>7</v>
      </c>
      <c r="I5" s="1"/>
      <c r="J5" s="1"/>
      <c r="K5" s="1"/>
      <c r="L5" s="1"/>
      <c r="M5" s="1"/>
      <c r="N5" s="1"/>
      <c r="O5" s="1"/>
      <c r="P5" s="42"/>
      <c r="Q5" s="1"/>
    </row>
    <row r="6" spans="1:17">
      <c r="A6" s="45" t="s">
        <v>8</v>
      </c>
      <c r="B6" s="4"/>
      <c r="C6" s="5"/>
      <c r="D6" s="5"/>
      <c r="E6" s="46"/>
      <c r="F6" s="47"/>
      <c r="G6" s="1"/>
      <c r="H6" s="41" t="s">
        <v>9</v>
      </c>
      <c r="I6" s="1"/>
      <c r="J6" s="1"/>
      <c r="K6" s="1"/>
      <c r="L6" s="1"/>
      <c r="M6" s="1"/>
      <c r="N6" s="1"/>
      <c r="O6" s="1"/>
      <c r="P6" s="42"/>
      <c r="Q6" s="1"/>
    </row>
    <row r="7" spans="1:17">
      <c r="A7" s="48" t="s">
        <v>104</v>
      </c>
      <c r="B7" s="49"/>
      <c r="C7" s="49"/>
      <c r="D7" s="49"/>
      <c r="E7" s="50"/>
      <c r="F7" s="51"/>
      <c r="G7" s="1"/>
      <c r="H7" s="41" t="s">
        <v>11</v>
      </c>
      <c r="I7" s="1"/>
      <c r="J7" s="1"/>
      <c r="K7" s="1"/>
      <c r="L7" s="1"/>
      <c r="M7" s="1"/>
      <c r="N7" s="1"/>
      <c r="O7" s="1"/>
      <c r="P7" s="42"/>
      <c r="Q7" s="1"/>
    </row>
    <row r="8" spans="1:17">
      <c r="A8" s="1"/>
      <c r="B8" s="1"/>
      <c r="C8" s="1"/>
      <c r="D8" s="1"/>
      <c r="E8" s="1"/>
      <c r="F8" s="1"/>
      <c r="G8" s="1"/>
      <c r="H8" s="52" t="s">
        <v>105</v>
      </c>
      <c r="I8" s="1"/>
      <c r="J8" s="1"/>
      <c r="K8" s="1"/>
      <c r="L8" s="1"/>
      <c r="M8" s="1"/>
      <c r="N8" s="1"/>
      <c r="O8" s="1"/>
      <c r="P8" s="42"/>
      <c r="Q8" s="1"/>
    </row>
    <row r="9" spans="1:17">
      <c r="A9" s="1"/>
      <c r="B9" s="1"/>
      <c r="C9" s="1"/>
      <c r="D9" s="1"/>
      <c r="E9" s="1"/>
      <c r="F9" s="1"/>
      <c r="G9" s="1"/>
      <c r="H9" s="52" t="s">
        <v>13</v>
      </c>
      <c r="I9" s="1"/>
      <c r="J9" s="1"/>
      <c r="K9" s="1"/>
      <c r="L9" s="1"/>
      <c r="M9" s="1"/>
      <c r="N9" s="1"/>
      <c r="O9" s="1"/>
      <c r="P9" s="42"/>
      <c r="Q9" s="1"/>
    </row>
    <row r="10" spans="1:17">
      <c r="A10" s="1"/>
      <c r="B10" s="1"/>
      <c r="C10" s="1"/>
      <c r="D10" s="1"/>
      <c r="E10" s="1"/>
      <c r="F10" s="1"/>
      <c r="G10" s="1"/>
      <c r="H10" s="48" t="s">
        <v>14</v>
      </c>
      <c r="I10" s="53"/>
      <c r="J10" s="53"/>
      <c r="K10" s="53"/>
      <c r="L10" s="53"/>
      <c r="M10" s="53"/>
      <c r="N10" s="53"/>
      <c r="O10" s="53"/>
      <c r="P10" s="54"/>
      <c r="Q10" s="1"/>
    </row>
    <row r="11" spans="1:17">
      <c r="A11" s="1"/>
      <c r="B11" s="1"/>
      <c r="C11" s="1"/>
      <c r="D11" s="1"/>
      <c r="E11" s="1"/>
      <c r="F11" s="1"/>
      <c r="G11" s="1"/>
      <c r="H11" s="5"/>
      <c r="I11" s="1"/>
      <c r="J11" s="1"/>
      <c r="K11" s="1"/>
      <c r="L11" s="1"/>
      <c r="M11" s="1"/>
      <c r="N11" s="1"/>
      <c r="O11" s="1"/>
      <c r="P11" s="1"/>
      <c r="Q11" s="1"/>
    </row>
    <row r="12" spans="1:17">
      <c r="A12" s="1"/>
      <c r="B12" s="1"/>
      <c r="C12" s="1"/>
      <c r="D12" s="1"/>
      <c r="E12" s="1"/>
      <c r="F12" s="1"/>
      <c r="G12" s="8"/>
      <c r="H12" s="83" t="s">
        <v>16</v>
      </c>
      <c r="I12" s="84"/>
      <c r="J12" s="83" t="s">
        <v>17</v>
      </c>
      <c r="K12" s="84"/>
      <c r="L12" s="85"/>
      <c r="M12" s="85"/>
      <c r="N12" s="9"/>
      <c r="O12" s="9"/>
      <c r="P12" s="1"/>
      <c r="Q12" s="1"/>
    </row>
    <row r="13" spans="1:17" ht="38.25" customHeight="1">
      <c r="A13" s="10" t="s">
        <v>18</v>
      </c>
      <c r="B13" s="11" t="s">
        <v>19</v>
      </c>
      <c r="C13" s="11" t="s">
        <v>20</v>
      </c>
      <c r="D13" s="11" t="s">
        <v>106</v>
      </c>
      <c r="E13" s="11" t="s">
        <v>74</v>
      </c>
      <c r="F13" s="11" t="s">
        <v>23</v>
      </c>
      <c r="G13" s="1"/>
      <c r="H13" s="13" t="s">
        <v>24</v>
      </c>
      <c r="I13" s="14" t="s">
        <v>25</v>
      </c>
      <c r="J13" s="13" t="s">
        <v>26</v>
      </c>
      <c r="K13" s="13" t="s">
        <v>27</v>
      </c>
      <c r="L13" s="11" t="s">
        <v>28</v>
      </c>
      <c r="M13" s="11" t="s">
        <v>29</v>
      </c>
      <c r="N13" s="11" t="s">
        <v>30</v>
      </c>
      <c r="O13" s="11" t="s">
        <v>31</v>
      </c>
      <c r="P13" s="12" t="s">
        <v>34</v>
      </c>
      <c r="Q13" s="12" t="s">
        <v>35</v>
      </c>
    </row>
    <row r="14" spans="1:17">
      <c r="A14" s="15">
        <v>41913</v>
      </c>
      <c r="B14" s="16">
        <v>76220</v>
      </c>
      <c r="C14" s="16">
        <v>66960</v>
      </c>
      <c r="D14" s="16">
        <v>32120</v>
      </c>
      <c r="E14" s="16">
        <v>1522</v>
      </c>
      <c r="F14" s="16"/>
      <c r="G14" s="1"/>
      <c r="H14" s="17">
        <v>0</v>
      </c>
      <c r="I14" s="16">
        <v>6960</v>
      </c>
      <c r="J14" s="16">
        <v>34</v>
      </c>
      <c r="K14" s="16">
        <v>200</v>
      </c>
      <c r="L14" s="17">
        <v>0</v>
      </c>
      <c r="M14" s="16">
        <v>77214</v>
      </c>
      <c r="N14" s="16">
        <v>0</v>
      </c>
      <c r="O14" s="16">
        <v>547</v>
      </c>
      <c r="P14" s="16">
        <f t="shared" ref="P14:P25" si="0">SUM(B14:F14,I14,L14,M14:O14)</f>
        <v>261543</v>
      </c>
      <c r="Q14" s="19">
        <v>130.7715</v>
      </c>
    </row>
    <row r="15" spans="1:17">
      <c r="A15" s="15">
        <v>41944</v>
      </c>
      <c r="B15" s="16">
        <v>49480</v>
      </c>
      <c r="C15" s="16">
        <v>45080</v>
      </c>
      <c r="D15" s="16">
        <v>33860</v>
      </c>
      <c r="E15" s="20">
        <v>0</v>
      </c>
      <c r="F15" s="16"/>
      <c r="G15" s="1"/>
      <c r="H15" s="16">
        <v>0</v>
      </c>
      <c r="I15" s="16">
        <v>6683</v>
      </c>
      <c r="J15" s="16">
        <v>21</v>
      </c>
      <c r="K15" s="16">
        <v>353</v>
      </c>
      <c r="L15" s="16">
        <v>8242</v>
      </c>
      <c r="M15" s="16">
        <v>48858.75</v>
      </c>
      <c r="N15" s="16">
        <v>0</v>
      </c>
      <c r="O15" s="16">
        <v>724</v>
      </c>
      <c r="P15" s="16">
        <f t="shared" si="0"/>
        <v>192927.75</v>
      </c>
      <c r="Q15" s="19">
        <v>96.463999999999999</v>
      </c>
    </row>
    <row r="16" spans="1:17">
      <c r="A16" s="15">
        <v>41974</v>
      </c>
      <c r="B16" s="16">
        <v>28400</v>
      </c>
      <c r="C16" s="16">
        <v>77040</v>
      </c>
      <c r="D16" s="16">
        <v>16160</v>
      </c>
      <c r="E16" s="16">
        <v>344</v>
      </c>
      <c r="F16" s="16"/>
      <c r="G16" s="1"/>
      <c r="H16" s="16">
        <v>0</v>
      </c>
      <c r="I16" s="16">
        <v>8160</v>
      </c>
      <c r="J16" s="16">
        <v>19</v>
      </c>
      <c r="K16" s="16">
        <v>333</v>
      </c>
      <c r="L16" s="16">
        <v>9308</v>
      </c>
      <c r="M16" s="16">
        <v>48800</v>
      </c>
      <c r="N16" s="16">
        <v>16433</v>
      </c>
      <c r="O16" s="16">
        <v>254</v>
      </c>
      <c r="P16" s="16">
        <f t="shared" si="0"/>
        <v>204899</v>
      </c>
      <c r="Q16" s="19">
        <v>102.4495</v>
      </c>
    </row>
    <row r="17" spans="1:17">
      <c r="A17" s="15">
        <v>42005</v>
      </c>
      <c r="B17" s="16">
        <v>47600</v>
      </c>
      <c r="C17" s="16">
        <v>57560</v>
      </c>
      <c r="D17" s="16">
        <v>24860</v>
      </c>
      <c r="E17" s="16">
        <v>441</v>
      </c>
      <c r="F17" s="16"/>
      <c r="G17" s="1"/>
      <c r="H17" s="16">
        <v>0</v>
      </c>
      <c r="I17" s="16">
        <v>3129</v>
      </c>
      <c r="J17" s="16">
        <v>38</v>
      </c>
      <c r="K17" s="16">
        <v>0</v>
      </c>
      <c r="L17" s="16">
        <v>0</v>
      </c>
      <c r="M17" s="16">
        <v>37480</v>
      </c>
      <c r="N17" s="16">
        <v>0</v>
      </c>
      <c r="O17" s="16">
        <v>723</v>
      </c>
      <c r="P17" s="16">
        <f t="shared" si="0"/>
        <v>171793</v>
      </c>
      <c r="Q17" s="19">
        <v>85.896500000000003</v>
      </c>
    </row>
    <row r="18" spans="1:17">
      <c r="A18" s="15">
        <v>42036</v>
      </c>
      <c r="B18" s="16">
        <v>36720</v>
      </c>
      <c r="C18" s="16">
        <v>32880</v>
      </c>
      <c r="D18" s="16">
        <v>16580</v>
      </c>
      <c r="E18" s="16">
        <v>828</v>
      </c>
      <c r="F18" s="16"/>
      <c r="G18" s="1"/>
      <c r="H18" s="16">
        <v>0</v>
      </c>
      <c r="I18" s="16">
        <v>5438</v>
      </c>
      <c r="J18" s="16">
        <v>29</v>
      </c>
      <c r="K18" s="16">
        <v>371</v>
      </c>
      <c r="L18" s="16">
        <v>0</v>
      </c>
      <c r="M18" s="16">
        <v>57412</v>
      </c>
      <c r="N18" s="16">
        <v>0</v>
      </c>
      <c r="O18" s="16">
        <v>504</v>
      </c>
      <c r="P18" s="16">
        <f t="shared" si="0"/>
        <v>150362</v>
      </c>
      <c r="Q18" s="19">
        <v>75.180999999999997</v>
      </c>
    </row>
    <row r="19" spans="1:17">
      <c r="A19" s="15">
        <v>42064</v>
      </c>
      <c r="B19" s="16">
        <v>53180</v>
      </c>
      <c r="C19" s="55">
        <v>47300</v>
      </c>
      <c r="D19" s="55">
        <v>24240</v>
      </c>
      <c r="E19" s="16">
        <v>324</v>
      </c>
      <c r="F19" s="55"/>
      <c r="G19" s="1"/>
      <c r="H19" s="16">
        <v>0</v>
      </c>
      <c r="I19" s="16">
        <v>0</v>
      </c>
      <c r="J19" s="16">
        <v>21</v>
      </c>
      <c r="K19" s="16">
        <v>209</v>
      </c>
      <c r="L19" s="16">
        <v>8831</v>
      </c>
      <c r="M19" s="16">
        <v>28260</v>
      </c>
      <c r="N19" s="16">
        <v>0</v>
      </c>
      <c r="O19" s="16">
        <v>502</v>
      </c>
      <c r="P19" s="16">
        <f t="shared" si="0"/>
        <v>162637</v>
      </c>
      <c r="Q19" s="19">
        <v>81.3185</v>
      </c>
    </row>
    <row r="20" spans="1:17">
      <c r="A20" s="15">
        <v>42095</v>
      </c>
      <c r="B20" s="16">
        <v>52160</v>
      </c>
      <c r="C20" s="55">
        <v>91560</v>
      </c>
      <c r="D20" s="55">
        <v>32500</v>
      </c>
      <c r="E20" s="16">
        <v>377</v>
      </c>
      <c r="F20" s="55"/>
      <c r="G20" s="1"/>
      <c r="H20" s="16">
        <v>0</v>
      </c>
      <c r="I20" s="16">
        <v>5409</v>
      </c>
      <c r="J20" s="16">
        <v>16</v>
      </c>
      <c r="K20" s="16">
        <v>114</v>
      </c>
      <c r="L20" s="16">
        <v>0</v>
      </c>
      <c r="M20" s="16">
        <v>48180</v>
      </c>
      <c r="N20" s="16">
        <v>0</v>
      </c>
      <c r="O20" s="16">
        <v>801</v>
      </c>
      <c r="P20" s="16">
        <f t="shared" si="0"/>
        <v>230987</v>
      </c>
      <c r="Q20" s="19">
        <v>115.4935</v>
      </c>
    </row>
    <row r="21" spans="1:17">
      <c r="A21" s="15">
        <v>42125</v>
      </c>
      <c r="B21" s="55">
        <v>19380</v>
      </c>
      <c r="C21" s="55">
        <v>66520</v>
      </c>
      <c r="D21" s="55">
        <v>20640</v>
      </c>
      <c r="E21" s="16">
        <v>496</v>
      </c>
      <c r="F21" s="55"/>
      <c r="G21" s="1"/>
      <c r="H21" s="16">
        <v>0</v>
      </c>
      <c r="I21" s="16">
        <v>5087</v>
      </c>
      <c r="J21" s="16">
        <v>10</v>
      </c>
      <c r="K21" s="16">
        <v>366</v>
      </c>
      <c r="L21" s="16">
        <v>9508</v>
      </c>
      <c r="M21" s="16">
        <v>63840</v>
      </c>
      <c r="N21" s="16">
        <v>0</v>
      </c>
      <c r="O21" s="16">
        <v>551</v>
      </c>
      <c r="P21" s="16">
        <f t="shared" si="0"/>
        <v>186022</v>
      </c>
      <c r="Q21" s="19">
        <v>93.010999999999996</v>
      </c>
    </row>
    <row r="22" spans="1:17">
      <c r="A22" s="15">
        <v>42156</v>
      </c>
      <c r="B22" s="55">
        <v>37400</v>
      </c>
      <c r="C22" s="55">
        <v>72280</v>
      </c>
      <c r="D22" s="55">
        <v>20800</v>
      </c>
      <c r="E22" s="16">
        <v>385</v>
      </c>
      <c r="F22" s="55"/>
      <c r="G22" s="1"/>
      <c r="H22" s="16">
        <v>135</v>
      </c>
      <c r="I22" s="16">
        <v>3203</v>
      </c>
      <c r="J22" s="16">
        <v>5</v>
      </c>
      <c r="K22" s="16">
        <v>276</v>
      </c>
      <c r="L22" s="16">
        <v>7825</v>
      </c>
      <c r="M22" s="16">
        <v>56300</v>
      </c>
      <c r="N22" s="16">
        <v>0</v>
      </c>
      <c r="O22" s="16">
        <v>600</v>
      </c>
      <c r="P22" s="16">
        <f t="shared" si="0"/>
        <v>198793</v>
      </c>
      <c r="Q22" s="19">
        <v>99.396500000000003</v>
      </c>
    </row>
    <row r="23" spans="1:17">
      <c r="A23" s="15">
        <v>42186</v>
      </c>
      <c r="B23" s="55">
        <v>20120</v>
      </c>
      <c r="C23" s="16">
        <v>43080</v>
      </c>
      <c r="D23" s="16">
        <v>22660</v>
      </c>
      <c r="E23" s="16">
        <v>449</v>
      </c>
      <c r="F23" s="16"/>
      <c r="G23" s="1"/>
      <c r="H23" s="16">
        <v>270</v>
      </c>
      <c r="I23" s="16">
        <v>3245</v>
      </c>
      <c r="J23" s="16">
        <v>33</v>
      </c>
      <c r="K23" s="16">
        <v>185</v>
      </c>
      <c r="L23" s="16">
        <v>10033</v>
      </c>
      <c r="M23" s="16">
        <v>29060</v>
      </c>
      <c r="N23" s="16">
        <v>17875</v>
      </c>
      <c r="O23" s="16">
        <v>1221</v>
      </c>
      <c r="P23" s="16">
        <f t="shared" si="0"/>
        <v>147743</v>
      </c>
      <c r="Q23" s="19">
        <v>73.871499999999997</v>
      </c>
    </row>
    <row r="24" spans="1:17">
      <c r="A24" s="15">
        <v>42217</v>
      </c>
      <c r="B24" s="55">
        <v>126000</v>
      </c>
      <c r="C24" s="55">
        <v>67760</v>
      </c>
      <c r="D24" s="55">
        <v>19080</v>
      </c>
      <c r="E24" s="16">
        <v>0</v>
      </c>
      <c r="F24" s="55"/>
      <c r="G24" s="1"/>
      <c r="H24" s="16">
        <v>180</v>
      </c>
      <c r="I24" s="16">
        <v>4821</v>
      </c>
      <c r="J24" s="16">
        <v>17</v>
      </c>
      <c r="K24" s="16">
        <v>366</v>
      </c>
      <c r="L24" s="16">
        <v>0</v>
      </c>
      <c r="M24" s="16">
        <v>36040</v>
      </c>
      <c r="N24" s="16">
        <v>0</v>
      </c>
      <c r="O24" s="16">
        <v>563</v>
      </c>
      <c r="P24" s="16">
        <f t="shared" si="0"/>
        <v>254264</v>
      </c>
      <c r="Q24" s="19">
        <v>127.13200000000001</v>
      </c>
    </row>
    <row r="25" spans="1:17">
      <c r="A25" s="15">
        <v>42248</v>
      </c>
      <c r="B25" s="55">
        <v>43360</v>
      </c>
      <c r="C25" s="55">
        <v>34780</v>
      </c>
      <c r="D25" s="55">
        <v>9000</v>
      </c>
      <c r="E25" s="55">
        <v>571</v>
      </c>
      <c r="F25" s="55"/>
      <c r="G25" s="1"/>
      <c r="H25" s="16">
        <v>270</v>
      </c>
      <c r="I25" s="55">
        <v>6473</v>
      </c>
      <c r="J25" s="16">
        <v>21</v>
      </c>
      <c r="K25" s="16">
        <v>274</v>
      </c>
      <c r="L25" s="16">
        <v>0</v>
      </c>
      <c r="M25" s="55">
        <v>32298</v>
      </c>
      <c r="N25" s="55">
        <v>0</v>
      </c>
      <c r="O25" s="55">
        <v>475</v>
      </c>
      <c r="P25" s="16">
        <f t="shared" si="0"/>
        <v>126957</v>
      </c>
      <c r="Q25" s="56">
        <v>63.478499999999997</v>
      </c>
    </row>
    <row r="26" spans="1:17">
      <c r="A26" s="21"/>
      <c r="B26" s="8"/>
      <c r="C26" s="8"/>
      <c r="D26" s="8"/>
      <c r="E26" s="8"/>
      <c r="F26" s="8"/>
      <c r="G26" s="1"/>
      <c r="H26" s="8"/>
      <c r="I26" s="22"/>
      <c r="J26" s="1"/>
      <c r="K26" s="1"/>
      <c r="L26" s="1"/>
      <c r="M26" s="1"/>
      <c r="N26" s="1"/>
      <c r="O26" s="1"/>
      <c r="P26" s="22"/>
      <c r="Q26" s="22"/>
    </row>
    <row r="27" spans="1:17" ht="25.5">
      <c r="A27" s="23" t="s">
        <v>36</v>
      </c>
      <c r="B27" s="16">
        <f>SUM(B14:B26)</f>
        <v>590020</v>
      </c>
      <c r="C27" s="16">
        <f>SUM(C14:C26)</f>
        <v>702800</v>
      </c>
      <c r="D27" s="16">
        <f>SUM(D14:D25)</f>
        <v>272500</v>
      </c>
      <c r="E27" s="16">
        <f>SUM(E14:E25)</f>
        <v>5737</v>
      </c>
      <c r="F27" s="16">
        <f>SUM(F14:F25)</f>
        <v>0</v>
      </c>
      <c r="G27" s="1"/>
      <c r="H27" s="16">
        <f t="shared" ref="H27:P27" si="1">SUM(H14:H25)</f>
        <v>855</v>
      </c>
      <c r="I27" s="16">
        <f t="shared" si="1"/>
        <v>58608</v>
      </c>
      <c r="J27" s="16">
        <f t="shared" si="1"/>
        <v>264</v>
      </c>
      <c r="K27" s="16">
        <f t="shared" si="1"/>
        <v>3047</v>
      </c>
      <c r="L27" s="16">
        <f t="shared" si="1"/>
        <v>53747</v>
      </c>
      <c r="M27" s="16">
        <f t="shared" si="1"/>
        <v>563742.75</v>
      </c>
      <c r="N27" s="16">
        <f>SUM(N14:N25)</f>
        <v>34308</v>
      </c>
      <c r="O27" s="16">
        <f>SUM(O14:O25)</f>
        <v>7465</v>
      </c>
      <c r="P27" s="24">
        <f t="shared" si="1"/>
        <v>2288927.75</v>
      </c>
      <c r="Q27" s="25">
        <f>SUM(Q14:Q26)</f>
        <v>1144.4639999999999</v>
      </c>
    </row>
    <row r="28" spans="1:1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58" t="s">
        <v>107</v>
      </c>
      <c r="B29" s="59"/>
      <c r="C29" s="59"/>
      <c r="D29" s="59"/>
      <c r="E29" s="59"/>
      <c r="F29" s="6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28" t="s">
        <v>108</v>
      </c>
      <c r="B30" s="29"/>
      <c r="C30" s="29"/>
      <c r="D30" s="29"/>
      <c r="E30" s="29"/>
      <c r="F30" s="30"/>
      <c r="G30" s="1"/>
      <c r="H30" s="57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28" t="s">
        <v>109</v>
      </c>
      <c r="B31" s="29"/>
      <c r="C31" s="29"/>
      <c r="D31" s="29"/>
      <c r="E31" s="29"/>
      <c r="F31" s="3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28" t="s">
        <v>110</v>
      </c>
      <c r="B32" s="29"/>
      <c r="C32" s="29"/>
      <c r="D32" s="29"/>
      <c r="E32" s="29"/>
      <c r="F32" s="3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32" t="s">
        <v>111</v>
      </c>
      <c r="B33" s="33"/>
      <c r="C33" s="33"/>
      <c r="D33" s="33"/>
      <c r="E33" s="33"/>
      <c r="F33" s="3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2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2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2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 s="2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2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</sheetData>
  <mergeCells count="3">
    <mergeCell ref="H12:I12"/>
    <mergeCell ref="J12:K12"/>
    <mergeCell ref="L12:M12"/>
  </mergeCells>
  <phoneticPr fontId="1" type="noConversion"/>
  <pageMargins left="0.75" right="0.75" top="1" bottom="1" header="0.5" footer="0.5"/>
  <pageSetup scale="88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51"/>
  <sheetViews>
    <sheetView topLeftCell="A7" workbookViewId="0">
      <selection activeCell="V36" sqref="V35:V36"/>
    </sheetView>
  </sheetViews>
  <sheetFormatPr defaultRowHeight="12.75"/>
  <cols>
    <col min="1" max="2" width="8" customWidth="1"/>
    <col min="3" max="4" width="7.7109375" customWidth="1"/>
    <col min="5" max="5" width="6.28515625" customWidth="1"/>
    <col min="6" max="6" width="8.7109375" customWidth="1"/>
    <col min="7" max="7" width="1.28515625" customWidth="1"/>
    <col min="8" max="8" width="10.7109375" customWidth="1"/>
    <col min="9" max="9" width="9" customWidth="1"/>
    <col min="10" max="10" width="5.28515625" customWidth="1"/>
    <col min="11" max="11" width="6.28515625" customWidth="1"/>
    <col min="12" max="12" width="10.7109375" customWidth="1"/>
    <col min="13" max="13" width="8.28515625" customWidth="1"/>
    <col min="14" max="14" width="7.7109375" customWidth="1"/>
    <col min="15" max="15" width="11.7109375" bestFit="1" customWidth="1"/>
    <col min="16" max="16" width="10.28515625" bestFit="1" customWidth="1"/>
    <col min="17" max="17" width="10.28515625" customWidth="1"/>
  </cols>
  <sheetData>
    <row r="1" spans="1:17" ht="18">
      <c r="A1" s="1"/>
      <c r="B1" s="1"/>
      <c r="C1" s="2"/>
      <c r="D1" s="2"/>
      <c r="E1" s="1"/>
      <c r="F1" s="3" t="s">
        <v>0</v>
      </c>
      <c r="G1" s="3"/>
      <c r="H1" s="3"/>
      <c r="I1" s="4"/>
      <c r="J1" s="4"/>
      <c r="K1" s="4"/>
      <c r="L1" s="4"/>
      <c r="M1" s="5"/>
      <c r="N1" s="5"/>
      <c r="O1" s="5"/>
      <c r="P1" s="1"/>
      <c r="Q1" s="1"/>
    </row>
    <row r="2" spans="1:17" ht="22.5">
      <c r="A2" s="1"/>
      <c r="B2" s="1"/>
      <c r="C2" s="1"/>
      <c r="D2" s="1"/>
      <c r="E2" s="6" t="s">
        <v>1</v>
      </c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38" t="s">
        <v>2</v>
      </c>
      <c r="B3" s="39"/>
      <c r="C3" s="39"/>
      <c r="D3" s="39"/>
      <c r="E3" s="39"/>
      <c r="F3" s="40"/>
      <c r="G3" s="1"/>
      <c r="H3" s="38" t="s">
        <v>72</v>
      </c>
      <c r="I3" s="39"/>
      <c r="J3" s="39"/>
      <c r="K3" s="39"/>
      <c r="L3" s="39"/>
      <c r="M3" s="39"/>
      <c r="N3" s="39"/>
      <c r="O3" s="39"/>
      <c r="P3" s="40"/>
      <c r="Q3" s="1"/>
    </row>
    <row r="4" spans="1:17">
      <c r="A4" s="41" t="s">
        <v>93</v>
      </c>
      <c r="B4" s="1"/>
      <c r="C4" s="1"/>
      <c r="D4" s="1"/>
      <c r="E4" s="1"/>
      <c r="F4" s="42"/>
      <c r="G4" s="1"/>
      <c r="H4" s="41" t="s">
        <v>5</v>
      </c>
      <c r="I4" s="1"/>
      <c r="J4" s="1"/>
      <c r="K4" s="1"/>
      <c r="L4" s="1"/>
      <c r="M4" s="1"/>
      <c r="N4" s="1"/>
      <c r="O4" s="1"/>
      <c r="P4" s="42"/>
      <c r="Q4" s="1"/>
    </row>
    <row r="5" spans="1:17">
      <c r="A5" s="41" t="s">
        <v>73</v>
      </c>
      <c r="B5" s="1"/>
      <c r="C5" s="1"/>
      <c r="D5" s="1"/>
      <c r="E5" s="43"/>
      <c r="F5" s="44"/>
      <c r="G5" s="1"/>
      <c r="H5" s="41" t="s">
        <v>7</v>
      </c>
      <c r="I5" s="1"/>
      <c r="J5" s="1"/>
      <c r="K5" s="1"/>
      <c r="L5" s="1"/>
      <c r="M5" s="1"/>
      <c r="N5" s="1"/>
      <c r="O5" s="1"/>
      <c r="P5" s="42"/>
      <c r="Q5" s="1"/>
    </row>
    <row r="6" spans="1:17">
      <c r="A6" s="45" t="s">
        <v>8</v>
      </c>
      <c r="B6" s="4"/>
      <c r="C6" s="5"/>
      <c r="D6" s="5"/>
      <c r="E6" s="46"/>
      <c r="F6" s="47"/>
      <c r="G6" s="1"/>
      <c r="H6" s="41" t="s">
        <v>9</v>
      </c>
      <c r="I6" s="1"/>
      <c r="J6" s="1"/>
      <c r="K6" s="1"/>
      <c r="L6" s="1"/>
      <c r="M6" s="1"/>
      <c r="N6" s="1"/>
      <c r="O6" s="1"/>
      <c r="P6" s="42"/>
      <c r="Q6" s="1"/>
    </row>
    <row r="7" spans="1:17">
      <c r="A7" s="48" t="s">
        <v>104</v>
      </c>
      <c r="B7" s="49"/>
      <c r="C7" s="49"/>
      <c r="D7" s="49"/>
      <c r="E7" s="50"/>
      <c r="F7" s="51"/>
      <c r="G7" s="1"/>
      <c r="H7" s="41" t="s">
        <v>11</v>
      </c>
      <c r="I7" s="1"/>
      <c r="J7" s="1"/>
      <c r="K7" s="1"/>
      <c r="L7" s="1"/>
      <c r="M7" s="1"/>
      <c r="N7" s="1"/>
      <c r="O7" s="1"/>
      <c r="P7" s="42"/>
      <c r="Q7" s="1"/>
    </row>
    <row r="8" spans="1:17">
      <c r="A8" s="1"/>
      <c r="B8" s="1"/>
      <c r="C8" s="1"/>
      <c r="D8" s="1"/>
      <c r="E8" s="1"/>
      <c r="F8" s="1"/>
      <c r="G8" s="1"/>
      <c r="H8" s="52" t="s">
        <v>95</v>
      </c>
      <c r="I8" s="1"/>
      <c r="J8" s="1"/>
      <c r="K8" s="1"/>
      <c r="L8" s="1"/>
      <c r="M8" s="1"/>
      <c r="N8" s="1"/>
      <c r="O8" s="1"/>
      <c r="P8" s="42"/>
      <c r="Q8" s="1"/>
    </row>
    <row r="9" spans="1:17">
      <c r="A9" s="1"/>
      <c r="B9" s="1"/>
      <c r="C9" s="1"/>
      <c r="D9" s="1"/>
      <c r="E9" s="1"/>
      <c r="F9" s="1"/>
      <c r="G9" s="1"/>
      <c r="H9" s="52" t="s">
        <v>13</v>
      </c>
      <c r="I9" s="1"/>
      <c r="J9" s="1"/>
      <c r="K9" s="1"/>
      <c r="L9" s="1"/>
      <c r="M9" s="1"/>
      <c r="N9" s="1"/>
      <c r="O9" s="1"/>
      <c r="P9" s="42"/>
      <c r="Q9" s="1"/>
    </row>
    <row r="10" spans="1:17">
      <c r="A10" s="1"/>
      <c r="B10" s="1"/>
      <c r="C10" s="1"/>
      <c r="D10" s="1"/>
      <c r="E10" s="1"/>
      <c r="F10" s="1"/>
      <c r="G10" s="1"/>
      <c r="H10" s="48" t="s">
        <v>14</v>
      </c>
      <c r="I10" s="53"/>
      <c r="J10" s="53"/>
      <c r="K10" s="53"/>
      <c r="L10" s="53"/>
      <c r="M10" s="53"/>
      <c r="N10" s="53"/>
      <c r="O10" s="53"/>
      <c r="P10" s="54"/>
      <c r="Q10" s="1"/>
    </row>
    <row r="11" spans="1:17">
      <c r="A11" s="1"/>
      <c r="B11" s="1"/>
      <c r="C11" s="1"/>
      <c r="D11" s="1"/>
      <c r="E11" s="1"/>
      <c r="F11" s="1"/>
      <c r="G11" s="1"/>
      <c r="H11" s="5"/>
      <c r="I11" s="1"/>
      <c r="J11" s="1"/>
      <c r="K11" s="1"/>
      <c r="L11" s="1"/>
      <c r="M11" s="1"/>
      <c r="N11" s="1"/>
      <c r="O11" s="1"/>
      <c r="P11" s="1"/>
      <c r="Q11" s="1"/>
    </row>
    <row r="12" spans="1:17">
      <c r="A12" s="1"/>
      <c r="B12" s="1"/>
      <c r="C12" s="1"/>
      <c r="D12" s="1"/>
      <c r="E12" s="1"/>
      <c r="F12" s="1"/>
      <c r="G12" s="8"/>
      <c r="H12" s="83" t="s">
        <v>16</v>
      </c>
      <c r="I12" s="84"/>
      <c r="J12" s="83" t="s">
        <v>17</v>
      </c>
      <c r="K12" s="84"/>
      <c r="L12" s="85"/>
      <c r="M12" s="85"/>
      <c r="N12" s="9"/>
      <c r="O12" s="9"/>
      <c r="P12" s="1"/>
      <c r="Q12" s="1"/>
    </row>
    <row r="13" spans="1:17" ht="38.25" customHeight="1">
      <c r="A13" s="10" t="s">
        <v>18</v>
      </c>
      <c r="B13" s="11" t="s">
        <v>19</v>
      </c>
      <c r="C13" s="11" t="s">
        <v>20</v>
      </c>
      <c r="D13" s="11" t="s">
        <v>106</v>
      </c>
      <c r="E13" s="11" t="s">
        <v>74</v>
      </c>
      <c r="F13" s="11" t="s">
        <v>23</v>
      </c>
      <c r="G13" s="1"/>
      <c r="H13" s="13" t="s">
        <v>24</v>
      </c>
      <c r="I13" s="14" t="s">
        <v>25</v>
      </c>
      <c r="J13" s="13" t="s">
        <v>26</v>
      </c>
      <c r="K13" s="13" t="s">
        <v>27</v>
      </c>
      <c r="L13" s="11" t="s">
        <v>28</v>
      </c>
      <c r="M13" s="11" t="s">
        <v>29</v>
      </c>
      <c r="N13" s="11" t="s">
        <v>30</v>
      </c>
      <c r="O13" s="11" t="s">
        <v>31</v>
      </c>
      <c r="P13" s="12" t="s">
        <v>34</v>
      </c>
      <c r="Q13" s="12" t="s">
        <v>35</v>
      </c>
    </row>
    <row r="14" spans="1:17">
      <c r="A14" s="15">
        <v>41548</v>
      </c>
      <c r="B14" s="16">
        <v>57840</v>
      </c>
      <c r="C14" s="16">
        <v>70620</v>
      </c>
      <c r="D14" s="16">
        <v>33740</v>
      </c>
      <c r="E14" s="16">
        <v>428</v>
      </c>
      <c r="F14" s="16">
        <v>0</v>
      </c>
      <c r="G14" s="1"/>
      <c r="H14" s="17">
        <v>16800</v>
      </c>
      <c r="I14" s="16">
        <v>1500</v>
      </c>
      <c r="J14" s="16">
        <v>25</v>
      </c>
      <c r="K14" s="16">
        <v>210</v>
      </c>
      <c r="L14" s="17">
        <v>8733</v>
      </c>
      <c r="M14" s="16">
        <v>29778</v>
      </c>
      <c r="N14" s="16">
        <v>0</v>
      </c>
      <c r="O14" s="16">
        <v>0</v>
      </c>
      <c r="P14" s="16">
        <f t="shared" ref="P14:P19" si="0">SUM(B14,C14,D14,E14,F14,H14,I14,L14:O14)</f>
        <v>219439</v>
      </c>
      <c r="Q14" s="19">
        <v>109.7195</v>
      </c>
    </row>
    <row r="15" spans="1:17">
      <c r="A15" s="15">
        <v>41579</v>
      </c>
      <c r="B15" s="16">
        <v>43757</v>
      </c>
      <c r="C15" s="16">
        <v>62732</v>
      </c>
      <c r="D15" s="16">
        <v>71280</v>
      </c>
      <c r="E15" s="20">
        <v>416</v>
      </c>
      <c r="F15" s="16">
        <v>1220</v>
      </c>
      <c r="G15" s="1"/>
      <c r="H15" s="16">
        <v>16800</v>
      </c>
      <c r="I15" s="16">
        <v>1500</v>
      </c>
      <c r="J15" s="16">
        <v>22</v>
      </c>
      <c r="K15" s="16">
        <v>385</v>
      </c>
      <c r="L15" s="16">
        <v>8914</v>
      </c>
      <c r="M15" s="16">
        <v>20560</v>
      </c>
      <c r="N15" s="16">
        <v>0</v>
      </c>
      <c r="O15" s="16">
        <v>0</v>
      </c>
      <c r="P15" s="16">
        <f t="shared" si="0"/>
        <v>227179</v>
      </c>
      <c r="Q15" s="19">
        <v>113.5895</v>
      </c>
    </row>
    <row r="16" spans="1:17">
      <c r="A16" s="15">
        <v>41609</v>
      </c>
      <c r="B16" s="16">
        <v>20920</v>
      </c>
      <c r="C16" s="16">
        <v>87060</v>
      </c>
      <c r="D16" s="16">
        <v>18840</v>
      </c>
      <c r="E16" s="16">
        <v>971</v>
      </c>
      <c r="F16" s="16">
        <v>1820</v>
      </c>
      <c r="G16" s="1"/>
      <c r="H16" s="16">
        <v>16800</v>
      </c>
      <c r="I16" s="16">
        <v>1500</v>
      </c>
      <c r="J16" s="16">
        <v>8</v>
      </c>
      <c r="K16" s="16">
        <v>200</v>
      </c>
      <c r="L16" s="16">
        <v>9869</v>
      </c>
      <c r="M16" s="16">
        <v>14350</v>
      </c>
      <c r="N16" s="16">
        <v>0</v>
      </c>
      <c r="O16" s="16">
        <v>0</v>
      </c>
      <c r="P16" s="16">
        <f t="shared" si="0"/>
        <v>172130</v>
      </c>
      <c r="Q16" s="19">
        <v>86.064999999999998</v>
      </c>
    </row>
    <row r="17" spans="1:17">
      <c r="A17" s="15">
        <v>41640</v>
      </c>
      <c r="B17" s="16">
        <v>41860</v>
      </c>
      <c r="C17" s="16">
        <v>50920</v>
      </c>
      <c r="D17" s="16">
        <v>36820</v>
      </c>
      <c r="E17" s="16">
        <v>280</v>
      </c>
      <c r="F17" s="16">
        <v>2700</v>
      </c>
      <c r="G17" s="1"/>
      <c r="H17" s="16">
        <v>16800</v>
      </c>
      <c r="I17" s="16">
        <v>1500</v>
      </c>
      <c r="J17" s="16">
        <v>16</v>
      </c>
      <c r="K17" s="16">
        <v>205</v>
      </c>
      <c r="L17" s="16">
        <v>12220</v>
      </c>
      <c r="M17" s="16">
        <v>32060</v>
      </c>
      <c r="N17" s="16">
        <v>0</v>
      </c>
      <c r="O17" s="16">
        <v>0</v>
      </c>
      <c r="P17" s="16">
        <f t="shared" si="0"/>
        <v>195160</v>
      </c>
      <c r="Q17" s="19">
        <v>97.58</v>
      </c>
    </row>
    <row r="18" spans="1:17">
      <c r="A18" s="15">
        <v>41671</v>
      </c>
      <c r="B18" s="16">
        <v>28520</v>
      </c>
      <c r="C18" s="16">
        <v>31460</v>
      </c>
      <c r="D18" s="16">
        <v>23960</v>
      </c>
      <c r="E18" s="16">
        <v>364</v>
      </c>
      <c r="F18" s="16">
        <v>1380</v>
      </c>
      <c r="G18" s="1"/>
      <c r="H18" s="16">
        <v>16800</v>
      </c>
      <c r="I18" s="16">
        <v>1500</v>
      </c>
      <c r="J18" s="16">
        <v>19</v>
      </c>
      <c r="K18" s="16">
        <v>193</v>
      </c>
      <c r="L18" s="16">
        <v>0</v>
      </c>
      <c r="M18" s="16">
        <v>36455</v>
      </c>
      <c r="N18" s="16">
        <v>0</v>
      </c>
      <c r="O18" s="16">
        <v>0</v>
      </c>
      <c r="P18" s="16">
        <f t="shared" si="0"/>
        <v>140439</v>
      </c>
      <c r="Q18" s="19">
        <v>70.219499999999996</v>
      </c>
    </row>
    <row r="19" spans="1:17">
      <c r="A19" s="15">
        <v>41699</v>
      </c>
      <c r="B19" s="16">
        <v>43400</v>
      </c>
      <c r="C19" s="55">
        <v>44180</v>
      </c>
      <c r="D19" s="55">
        <v>34080</v>
      </c>
      <c r="E19" s="16">
        <v>400</v>
      </c>
      <c r="F19" s="55">
        <v>1940</v>
      </c>
      <c r="G19" s="1"/>
      <c r="H19" s="16">
        <v>16800</v>
      </c>
      <c r="I19" s="16">
        <v>4808</v>
      </c>
      <c r="J19" s="16">
        <v>6</v>
      </c>
      <c r="K19" s="16">
        <v>380</v>
      </c>
      <c r="L19" s="16">
        <v>9635</v>
      </c>
      <c r="M19" s="16">
        <v>21520</v>
      </c>
      <c r="N19" s="16">
        <v>19627</v>
      </c>
      <c r="O19" s="16">
        <v>0</v>
      </c>
      <c r="P19" s="16">
        <f t="shared" si="0"/>
        <v>196390</v>
      </c>
      <c r="Q19" s="19">
        <v>98.194999999999993</v>
      </c>
    </row>
    <row r="20" spans="1:17">
      <c r="A20" s="15">
        <v>41730</v>
      </c>
      <c r="B20" s="16">
        <v>52380</v>
      </c>
      <c r="C20" s="55">
        <v>124040</v>
      </c>
      <c r="D20" s="55">
        <v>38720</v>
      </c>
      <c r="E20" s="16">
        <v>724</v>
      </c>
      <c r="F20" s="55">
        <v>1280</v>
      </c>
      <c r="G20" s="1"/>
      <c r="H20" s="16">
        <v>1584</v>
      </c>
      <c r="I20" s="16">
        <v>3345</v>
      </c>
      <c r="J20" s="16">
        <v>7</v>
      </c>
      <c r="K20" s="16">
        <v>209</v>
      </c>
      <c r="L20" s="16">
        <v>0</v>
      </c>
      <c r="M20" s="16">
        <v>64991</v>
      </c>
      <c r="N20" s="16">
        <v>2280</v>
      </c>
      <c r="O20" s="16">
        <v>0</v>
      </c>
      <c r="P20" s="16">
        <f t="shared" ref="P20:P25" si="1">SUM(B20,C20,D20,E20,F20,H20,I20,L20,M20,N20,O20)</f>
        <v>289344</v>
      </c>
      <c r="Q20" s="19">
        <v>144.672</v>
      </c>
    </row>
    <row r="21" spans="1:17">
      <c r="A21" s="15">
        <v>41760</v>
      </c>
      <c r="B21" s="55">
        <v>43420</v>
      </c>
      <c r="C21" s="55">
        <v>146220</v>
      </c>
      <c r="D21" s="55">
        <v>23160</v>
      </c>
      <c r="E21" s="16">
        <v>375</v>
      </c>
      <c r="F21" s="55">
        <v>7593</v>
      </c>
      <c r="G21" s="1"/>
      <c r="H21" s="16">
        <v>396</v>
      </c>
      <c r="I21" s="16">
        <v>1920</v>
      </c>
      <c r="J21" s="16">
        <v>18</v>
      </c>
      <c r="K21" s="16">
        <v>755</v>
      </c>
      <c r="L21" s="16">
        <v>6411</v>
      </c>
      <c r="M21" s="16">
        <v>41860</v>
      </c>
      <c r="N21" s="16">
        <v>0</v>
      </c>
      <c r="O21" s="16">
        <v>1070</v>
      </c>
      <c r="P21" s="16">
        <f t="shared" si="1"/>
        <v>272425</v>
      </c>
      <c r="Q21" s="19">
        <v>136.21250000000001</v>
      </c>
    </row>
    <row r="22" spans="1:17">
      <c r="A22" s="15">
        <v>41791</v>
      </c>
      <c r="B22" s="55">
        <v>31680</v>
      </c>
      <c r="C22" s="55">
        <v>80360</v>
      </c>
      <c r="D22" s="55">
        <v>20880</v>
      </c>
      <c r="E22" s="16">
        <v>419</v>
      </c>
      <c r="F22" s="55">
        <v>7590</v>
      </c>
      <c r="G22" s="1"/>
      <c r="H22" s="16">
        <v>0</v>
      </c>
      <c r="I22" s="16">
        <v>1920</v>
      </c>
      <c r="J22" s="16">
        <v>13</v>
      </c>
      <c r="K22" s="16">
        <v>375</v>
      </c>
      <c r="L22" s="16">
        <v>9385</v>
      </c>
      <c r="M22" s="16">
        <v>111627</v>
      </c>
      <c r="N22" s="16">
        <v>0</v>
      </c>
      <c r="O22" s="16">
        <v>266</v>
      </c>
      <c r="P22" s="16">
        <f t="shared" si="1"/>
        <v>264127</v>
      </c>
      <c r="Q22" s="19">
        <v>132.0635</v>
      </c>
    </row>
    <row r="23" spans="1:17">
      <c r="A23" s="15">
        <v>41821</v>
      </c>
      <c r="B23" s="55">
        <v>38420</v>
      </c>
      <c r="C23" s="16">
        <v>73220</v>
      </c>
      <c r="D23" s="16">
        <v>21060</v>
      </c>
      <c r="E23" s="16">
        <v>579</v>
      </c>
      <c r="F23" s="16">
        <v>7590</v>
      </c>
      <c r="G23" s="1"/>
      <c r="H23" s="16">
        <v>0</v>
      </c>
      <c r="I23" s="16">
        <v>1275</v>
      </c>
      <c r="J23" s="16">
        <v>16</v>
      </c>
      <c r="K23" s="16">
        <v>130</v>
      </c>
      <c r="L23" s="16">
        <v>8828</v>
      </c>
      <c r="M23" s="16">
        <v>46860</v>
      </c>
      <c r="N23" s="16">
        <v>0</v>
      </c>
      <c r="O23" s="16">
        <v>722</v>
      </c>
      <c r="P23" s="16">
        <f t="shared" si="1"/>
        <v>198554</v>
      </c>
      <c r="Q23" s="19">
        <v>99.277000000000001</v>
      </c>
    </row>
    <row r="24" spans="1:17">
      <c r="A24" s="15">
        <v>41852</v>
      </c>
      <c r="B24" s="55">
        <v>128820</v>
      </c>
      <c r="C24" s="55">
        <v>65800</v>
      </c>
      <c r="D24" s="55">
        <v>20280</v>
      </c>
      <c r="E24" s="16">
        <v>362</v>
      </c>
      <c r="F24" s="55">
        <v>7590</v>
      </c>
      <c r="G24" s="1"/>
      <c r="H24" s="16">
        <v>0</v>
      </c>
      <c r="I24" s="16">
        <v>1470</v>
      </c>
      <c r="J24" s="16">
        <v>19</v>
      </c>
      <c r="K24" s="16">
        <v>245</v>
      </c>
      <c r="L24" s="16">
        <v>9745</v>
      </c>
      <c r="M24" s="16">
        <v>79414</v>
      </c>
      <c r="N24" s="16">
        <v>0</v>
      </c>
      <c r="O24" s="16">
        <v>1339</v>
      </c>
      <c r="P24" s="16">
        <f t="shared" si="1"/>
        <v>314820</v>
      </c>
      <c r="Q24" s="19">
        <v>157.41</v>
      </c>
    </row>
    <row r="25" spans="1:17">
      <c r="A25" s="15">
        <v>41883</v>
      </c>
      <c r="B25" s="55">
        <v>80520</v>
      </c>
      <c r="C25" s="55">
        <v>69980</v>
      </c>
      <c r="D25" s="55">
        <v>25040</v>
      </c>
      <c r="E25" s="55">
        <v>611</v>
      </c>
      <c r="F25" s="55">
        <v>7590</v>
      </c>
      <c r="G25" s="1"/>
      <c r="H25" s="16">
        <v>0</v>
      </c>
      <c r="I25" s="55">
        <v>8723</v>
      </c>
      <c r="J25" s="16">
        <v>28</v>
      </c>
      <c r="K25" s="16">
        <v>353</v>
      </c>
      <c r="L25" s="16">
        <v>11302</v>
      </c>
      <c r="M25" s="55">
        <v>50980</v>
      </c>
      <c r="N25" s="55">
        <v>17589</v>
      </c>
      <c r="O25" s="55">
        <v>618</v>
      </c>
      <c r="P25" s="16">
        <f t="shared" si="1"/>
        <v>272953</v>
      </c>
      <c r="Q25" s="56">
        <v>136.47649999999999</v>
      </c>
    </row>
    <row r="26" spans="1:17">
      <c r="A26" s="21"/>
      <c r="B26" s="8"/>
      <c r="C26" s="8"/>
      <c r="D26" s="8"/>
      <c r="E26" s="8"/>
      <c r="F26" s="8"/>
      <c r="G26" s="1"/>
      <c r="H26" s="8"/>
      <c r="I26" s="22"/>
      <c r="J26" s="1"/>
      <c r="K26" s="1"/>
      <c r="L26" s="1"/>
      <c r="M26" s="1"/>
      <c r="N26" s="1"/>
      <c r="O26" s="1"/>
      <c r="P26" s="22"/>
      <c r="Q26" s="22"/>
    </row>
    <row r="27" spans="1:17" ht="25.5">
      <c r="A27" s="23" t="s">
        <v>36</v>
      </c>
      <c r="B27" s="16">
        <f>SUM(B14:B26)</f>
        <v>611537</v>
      </c>
      <c r="C27" s="16">
        <f>SUM(C14:C26)</f>
        <v>906592</v>
      </c>
      <c r="D27" s="16">
        <f>SUM(D14:D25)</f>
        <v>367860</v>
      </c>
      <c r="E27" s="16">
        <f>SUM(E14:E25)</f>
        <v>5929</v>
      </c>
      <c r="F27" s="16">
        <f>SUM(F14:F25)</f>
        <v>48293</v>
      </c>
      <c r="G27" s="1"/>
      <c r="H27" s="16">
        <f t="shared" ref="H27:P27" si="2">SUM(H14:H25)</f>
        <v>102780</v>
      </c>
      <c r="I27" s="16">
        <f t="shared" si="2"/>
        <v>30961</v>
      </c>
      <c r="J27" s="16">
        <f t="shared" si="2"/>
        <v>197</v>
      </c>
      <c r="K27" s="16">
        <f t="shared" si="2"/>
        <v>3640</v>
      </c>
      <c r="L27" s="16">
        <f t="shared" si="2"/>
        <v>95042</v>
      </c>
      <c r="M27" s="16">
        <f t="shared" si="2"/>
        <v>550455</v>
      </c>
      <c r="N27" s="16">
        <f>SUM(N14:N25)</f>
        <v>39496</v>
      </c>
      <c r="O27" s="16">
        <f>SUM(O14:O25)</f>
        <v>4015</v>
      </c>
      <c r="P27" s="24">
        <f t="shared" si="2"/>
        <v>2762960</v>
      </c>
      <c r="Q27" s="25">
        <f>SUM(Q14:Q26)</f>
        <v>1381.48</v>
      </c>
    </row>
    <row r="28" spans="1:1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58" t="s">
        <v>112</v>
      </c>
      <c r="B29" s="59"/>
      <c r="C29" s="59"/>
      <c r="D29" s="59"/>
      <c r="E29" s="59"/>
      <c r="F29" s="6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28" t="s">
        <v>113</v>
      </c>
      <c r="B30" s="29"/>
      <c r="C30" s="29"/>
      <c r="D30" s="29"/>
      <c r="E30" s="29"/>
      <c r="F30" s="30"/>
      <c r="G30" s="1"/>
      <c r="H30" s="57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28" t="s">
        <v>114</v>
      </c>
      <c r="B31" s="29"/>
      <c r="C31" s="29"/>
      <c r="D31" s="29"/>
      <c r="E31" s="29"/>
      <c r="F31" s="3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28" t="s">
        <v>115</v>
      </c>
      <c r="B32" s="29"/>
      <c r="C32" s="29"/>
      <c r="D32" s="29"/>
      <c r="E32" s="29"/>
      <c r="F32" s="3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32" t="s">
        <v>116</v>
      </c>
      <c r="B33" s="33"/>
      <c r="C33" s="33"/>
      <c r="D33" s="33"/>
      <c r="E33" s="33"/>
      <c r="F33" s="3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2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2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2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 s="2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2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</sheetData>
  <mergeCells count="3">
    <mergeCell ref="H12:I12"/>
    <mergeCell ref="J12:K12"/>
    <mergeCell ref="L12:M12"/>
  </mergeCells>
  <phoneticPr fontId="1" type="noConversion"/>
  <pageMargins left="0.75" right="0.75" top="1" bottom="1" header="0.5" footer="0.5"/>
  <pageSetup scale="8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E7E53-EA24-47A5-BD3A-642FF6641C59}">
  <sheetPr>
    <pageSetUpPr fitToPage="1"/>
  </sheetPr>
  <dimension ref="A1:T57"/>
  <sheetViews>
    <sheetView topLeftCell="A13" workbookViewId="0">
      <selection activeCell="C28" sqref="B28:C28"/>
    </sheetView>
  </sheetViews>
  <sheetFormatPr defaultRowHeight="12.75"/>
  <cols>
    <col min="1" max="1" width="7.42578125" customWidth="1"/>
    <col min="2" max="2" width="8" customWidth="1"/>
    <col min="3" max="3" width="7.7109375" customWidth="1"/>
    <col min="4" max="4" width="8.28515625" customWidth="1"/>
    <col min="5" max="5" width="6.5703125" customWidth="1"/>
    <col min="6" max="6" width="8.7109375" customWidth="1"/>
    <col min="7" max="7" width="0.7109375" customWidth="1"/>
    <col min="8" max="8" width="9.85546875" customWidth="1"/>
    <col min="9" max="9" width="9" customWidth="1"/>
    <col min="10" max="10" width="6.5703125" bestFit="1" customWidth="1"/>
    <col min="11" max="11" width="5.42578125" customWidth="1"/>
    <col min="12" max="12" width="10.7109375" customWidth="1"/>
    <col min="13" max="13" width="8.28515625" customWidth="1"/>
    <col min="14" max="14" width="7.28515625" bestFit="1" customWidth="1"/>
    <col min="15" max="15" width="11.28515625" customWidth="1"/>
    <col min="16" max="16" width="9.5703125" customWidth="1"/>
    <col min="17" max="17" width="10.28515625" bestFit="1" customWidth="1"/>
    <col min="18" max="18" width="10.28515625" customWidth="1"/>
  </cols>
  <sheetData>
    <row r="1" spans="1:20" ht="18">
      <c r="A1" s="1"/>
      <c r="B1" s="1"/>
      <c r="C1" s="2"/>
      <c r="D1" s="2"/>
      <c r="E1" s="1"/>
      <c r="F1" s="3" t="s">
        <v>0</v>
      </c>
      <c r="G1" s="3"/>
      <c r="H1" s="3"/>
      <c r="I1" s="4"/>
      <c r="J1" s="4"/>
      <c r="K1" s="4"/>
      <c r="L1" s="4"/>
      <c r="M1" s="5"/>
      <c r="N1" s="5"/>
      <c r="O1" s="5"/>
      <c r="P1" s="5"/>
      <c r="Q1" s="1"/>
      <c r="R1" s="1"/>
      <c r="S1" s="1"/>
    </row>
    <row r="2" spans="1:20" ht="11.65" customHeight="1">
      <c r="A2" s="1"/>
      <c r="B2" s="1"/>
      <c r="C2" s="1"/>
      <c r="D2" s="1"/>
      <c r="E2" s="6" t="s">
        <v>1</v>
      </c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>
      <c r="A3" s="97" t="s">
        <v>2</v>
      </c>
      <c r="B3" s="98"/>
      <c r="C3" s="98"/>
      <c r="D3" s="98"/>
      <c r="E3" s="98"/>
      <c r="F3" s="99"/>
      <c r="G3" s="1"/>
      <c r="H3" s="97" t="s">
        <v>3</v>
      </c>
      <c r="I3" s="98"/>
      <c r="J3" s="98"/>
      <c r="K3" s="98"/>
      <c r="L3" s="98"/>
      <c r="M3" s="98"/>
      <c r="N3" s="98"/>
      <c r="O3" s="99"/>
      <c r="P3" s="7"/>
      <c r="Q3" s="1"/>
      <c r="R3" s="1"/>
      <c r="S3" s="1"/>
    </row>
    <row r="4" spans="1:20">
      <c r="A4" s="89" t="s">
        <v>4</v>
      </c>
      <c r="B4" s="76"/>
      <c r="C4" s="76"/>
      <c r="D4" s="76"/>
      <c r="E4" s="76"/>
      <c r="F4" s="90"/>
      <c r="G4" s="1"/>
      <c r="H4" s="89" t="s">
        <v>5</v>
      </c>
      <c r="I4" s="76"/>
      <c r="J4" s="76"/>
      <c r="K4" s="76"/>
      <c r="L4" s="76"/>
      <c r="M4" s="76"/>
      <c r="N4" s="76"/>
      <c r="O4" s="90"/>
      <c r="P4" s="7"/>
      <c r="Q4" s="1"/>
      <c r="R4" s="1"/>
      <c r="S4" s="1"/>
    </row>
    <row r="5" spans="1:20">
      <c r="A5" s="89" t="s">
        <v>6</v>
      </c>
      <c r="B5" s="76"/>
      <c r="C5" s="76"/>
      <c r="D5" s="76"/>
      <c r="E5" s="76"/>
      <c r="F5" s="90"/>
      <c r="G5" s="1"/>
      <c r="H5" s="89" t="s">
        <v>7</v>
      </c>
      <c r="I5" s="76"/>
      <c r="J5" s="76"/>
      <c r="K5" s="76"/>
      <c r="L5" s="76"/>
      <c r="M5" s="76"/>
      <c r="N5" s="76"/>
      <c r="O5" s="90"/>
      <c r="P5" s="7"/>
      <c r="Q5" s="1"/>
      <c r="R5" s="1"/>
      <c r="S5" s="1"/>
    </row>
    <row r="6" spans="1:20">
      <c r="A6" s="77" t="s">
        <v>8</v>
      </c>
      <c r="B6" s="78"/>
      <c r="C6" s="78"/>
      <c r="D6" s="78"/>
      <c r="E6" s="78"/>
      <c r="F6" s="79"/>
      <c r="G6" s="1"/>
      <c r="H6" s="89" t="s">
        <v>9</v>
      </c>
      <c r="I6" s="76"/>
      <c r="J6" s="76"/>
      <c r="K6" s="76"/>
      <c r="L6" s="76"/>
      <c r="M6" s="76"/>
      <c r="N6" s="76"/>
      <c r="O6" s="90"/>
      <c r="P6" s="7"/>
      <c r="Q6" s="1"/>
      <c r="R6" s="1"/>
      <c r="S6" s="1"/>
    </row>
    <row r="7" spans="1:20" ht="16.149999999999999" customHeight="1">
      <c r="A7" s="91" t="s">
        <v>10</v>
      </c>
      <c r="B7" s="92"/>
      <c r="C7" s="92"/>
      <c r="D7" s="92"/>
      <c r="E7" s="92"/>
      <c r="F7" s="93"/>
      <c r="G7" s="1"/>
      <c r="H7" s="89" t="s">
        <v>11</v>
      </c>
      <c r="I7" s="76"/>
      <c r="J7" s="76"/>
      <c r="K7" s="76"/>
      <c r="L7" s="76"/>
      <c r="M7" s="76"/>
      <c r="N7" s="76"/>
      <c r="O7" s="90"/>
      <c r="P7" s="7"/>
      <c r="Q7" s="1"/>
      <c r="R7" s="1"/>
      <c r="S7" s="1"/>
    </row>
    <row r="8" spans="1:20">
      <c r="A8" s="94"/>
      <c r="B8" s="95"/>
      <c r="C8" s="95"/>
      <c r="D8" s="95"/>
      <c r="E8" s="95"/>
      <c r="F8" s="96"/>
      <c r="G8" s="1"/>
      <c r="H8" s="77" t="s">
        <v>12</v>
      </c>
      <c r="I8" s="78"/>
      <c r="J8" s="78"/>
      <c r="K8" s="78"/>
      <c r="L8" s="78"/>
      <c r="M8" s="78"/>
      <c r="N8" s="78"/>
      <c r="O8" s="79"/>
      <c r="P8" s="4"/>
      <c r="Q8" s="1"/>
      <c r="R8" s="1"/>
      <c r="S8" s="1"/>
    </row>
    <row r="9" spans="1:20">
      <c r="A9" s="1"/>
      <c r="B9" s="1"/>
      <c r="C9" s="1"/>
      <c r="D9" s="1"/>
      <c r="E9" s="1"/>
      <c r="F9" s="1"/>
      <c r="G9" s="1"/>
      <c r="H9" s="77" t="s">
        <v>13</v>
      </c>
      <c r="I9" s="78"/>
      <c r="J9" s="78"/>
      <c r="K9" s="78"/>
      <c r="L9" s="78"/>
      <c r="M9" s="78"/>
      <c r="N9" s="78"/>
      <c r="O9" s="79"/>
      <c r="P9" s="4"/>
      <c r="Q9" s="1"/>
      <c r="R9" s="1"/>
      <c r="S9" s="1"/>
    </row>
    <row r="10" spans="1:20" ht="14.65" customHeight="1">
      <c r="A10" s="1"/>
      <c r="B10" s="1"/>
      <c r="C10" s="1"/>
      <c r="D10" s="1"/>
      <c r="E10" s="1"/>
      <c r="F10" s="1"/>
      <c r="G10" s="1"/>
      <c r="H10" s="77" t="s">
        <v>14</v>
      </c>
      <c r="I10" s="78"/>
      <c r="J10" s="78"/>
      <c r="K10" s="78"/>
      <c r="L10" s="78"/>
      <c r="M10" s="78"/>
      <c r="N10" s="78"/>
      <c r="O10" s="79"/>
      <c r="P10" s="4"/>
      <c r="Q10" s="1"/>
      <c r="R10" s="1"/>
      <c r="S10" s="1"/>
    </row>
    <row r="11" spans="1:20" ht="14.65" customHeight="1">
      <c r="A11" s="1"/>
      <c r="B11" s="1"/>
      <c r="C11" s="1"/>
      <c r="D11" s="1"/>
      <c r="E11" s="1"/>
      <c r="F11" s="1"/>
      <c r="G11" s="1"/>
      <c r="H11" s="80" t="s">
        <v>15</v>
      </c>
      <c r="I11" s="81"/>
      <c r="J11" s="81"/>
      <c r="K11" s="81"/>
      <c r="L11" s="81"/>
      <c r="M11" s="81"/>
      <c r="N11" s="81"/>
      <c r="O11" s="82"/>
      <c r="P11" s="4"/>
      <c r="Q11" s="1"/>
      <c r="R11" s="1"/>
      <c r="S11" s="1"/>
    </row>
    <row r="12" spans="1:20">
      <c r="A12" s="1"/>
      <c r="B12" s="1"/>
      <c r="C12" s="1"/>
      <c r="D12" s="1"/>
      <c r="E12" s="1"/>
      <c r="F12" s="1"/>
      <c r="G12" s="1"/>
      <c r="H12" s="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20">
      <c r="A13" s="1"/>
      <c r="B13" s="1"/>
      <c r="C13" s="1"/>
      <c r="D13" s="1"/>
      <c r="E13" s="1"/>
      <c r="F13" s="1"/>
      <c r="G13" s="8"/>
      <c r="H13" s="83" t="s">
        <v>16</v>
      </c>
      <c r="I13" s="84"/>
      <c r="J13" s="83" t="s">
        <v>17</v>
      </c>
      <c r="K13" s="84"/>
      <c r="L13" s="85"/>
      <c r="M13" s="85"/>
      <c r="N13" s="9"/>
      <c r="O13" s="9"/>
      <c r="P13" s="9"/>
      <c r="Q13" s="1"/>
      <c r="R13" s="1"/>
      <c r="S13" s="1"/>
    </row>
    <row r="14" spans="1:20" ht="38.25" customHeight="1">
      <c r="A14" s="10" t="s">
        <v>18</v>
      </c>
      <c r="B14" s="11" t="s">
        <v>19</v>
      </c>
      <c r="C14" s="12" t="s">
        <v>20</v>
      </c>
      <c r="D14" s="12" t="s">
        <v>21</v>
      </c>
      <c r="E14" s="11" t="s">
        <v>22</v>
      </c>
      <c r="F14" s="11" t="s">
        <v>23</v>
      </c>
      <c r="G14" s="1"/>
      <c r="H14" s="13" t="s">
        <v>24</v>
      </c>
      <c r="I14" s="14" t="s">
        <v>25</v>
      </c>
      <c r="J14" s="13" t="s">
        <v>26</v>
      </c>
      <c r="K14" s="13" t="s">
        <v>27</v>
      </c>
      <c r="L14" s="11" t="s">
        <v>28</v>
      </c>
      <c r="M14" s="11" t="s">
        <v>29</v>
      </c>
      <c r="N14" s="11" t="s">
        <v>30</v>
      </c>
      <c r="O14" s="11" t="s">
        <v>31</v>
      </c>
      <c r="P14" s="11" t="s">
        <v>32</v>
      </c>
      <c r="Q14" s="11" t="s">
        <v>33</v>
      </c>
      <c r="R14" s="12" t="s">
        <v>34</v>
      </c>
      <c r="S14" s="12" t="s">
        <v>35</v>
      </c>
      <c r="T14" s="1"/>
    </row>
    <row r="15" spans="1:20">
      <c r="A15" s="15">
        <v>45200</v>
      </c>
      <c r="B15" s="16">
        <v>91570</v>
      </c>
      <c r="C15" s="16">
        <v>30620</v>
      </c>
      <c r="D15" s="16">
        <v>9530</v>
      </c>
      <c r="E15" s="16">
        <v>3168</v>
      </c>
      <c r="F15" s="16">
        <v>8240</v>
      </c>
      <c r="G15" s="1"/>
      <c r="H15" s="17">
        <v>1880</v>
      </c>
      <c r="I15" s="16">
        <v>645</v>
      </c>
      <c r="J15" s="16">
        <v>360</v>
      </c>
      <c r="K15" s="16">
        <v>0</v>
      </c>
      <c r="L15" s="17">
        <v>0</v>
      </c>
      <c r="M15" s="16">
        <v>40580</v>
      </c>
      <c r="N15" s="16">
        <v>13952</v>
      </c>
      <c r="O15" s="16">
        <v>0</v>
      </c>
      <c r="P15" s="16">
        <v>0</v>
      </c>
      <c r="Q15" s="16">
        <v>25057</v>
      </c>
      <c r="R15" s="16">
        <f>SUM(B15:Q15)</f>
        <v>225602</v>
      </c>
      <c r="S15" s="35">
        <f>R15/2000</f>
        <v>112.801</v>
      </c>
      <c r="T15" s="1"/>
    </row>
    <row r="16" spans="1:20">
      <c r="A16" s="15">
        <v>45231</v>
      </c>
      <c r="B16" s="16">
        <v>61238</v>
      </c>
      <c r="C16" s="16">
        <v>22186</v>
      </c>
      <c r="D16" s="16">
        <v>4375</v>
      </c>
      <c r="E16" s="16">
        <v>1904</v>
      </c>
      <c r="F16" s="16">
        <v>7480</v>
      </c>
      <c r="G16" s="1">
        <v>0</v>
      </c>
      <c r="H16" s="16">
        <v>580</v>
      </c>
      <c r="I16" s="16">
        <v>157</v>
      </c>
      <c r="J16" s="16">
        <v>560</v>
      </c>
      <c r="K16" s="16">
        <v>0</v>
      </c>
      <c r="L16" s="16">
        <v>0</v>
      </c>
      <c r="M16" s="16">
        <v>30700</v>
      </c>
      <c r="N16" s="16">
        <v>0</v>
      </c>
      <c r="O16" s="16">
        <v>0</v>
      </c>
      <c r="P16" s="16">
        <v>0</v>
      </c>
      <c r="Q16" s="16">
        <v>24544</v>
      </c>
      <c r="R16" s="16">
        <f t="shared" ref="R15:R26" si="0">SUM(B16:Q16)</f>
        <v>153724</v>
      </c>
      <c r="S16" s="35">
        <f>R16/2000</f>
        <v>76.861999999999995</v>
      </c>
      <c r="T16" s="1"/>
    </row>
    <row r="17" spans="1:20">
      <c r="A17" s="15">
        <v>45261</v>
      </c>
      <c r="B17" s="16">
        <v>53549</v>
      </c>
      <c r="C17" s="16">
        <v>21551</v>
      </c>
      <c r="D17" s="16">
        <v>15360</v>
      </c>
      <c r="E17" s="16">
        <v>0</v>
      </c>
      <c r="F17" s="63">
        <v>5490</v>
      </c>
      <c r="G17" s="1"/>
      <c r="H17" s="16">
        <v>1250</v>
      </c>
      <c r="I17" s="16">
        <v>795</v>
      </c>
      <c r="J17" s="16">
        <v>160</v>
      </c>
      <c r="K17" s="16">
        <v>740</v>
      </c>
      <c r="L17" s="16">
        <v>14941</v>
      </c>
      <c r="M17" s="16">
        <v>56000</v>
      </c>
      <c r="N17" s="16">
        <v>0</v>
      </c>
      <c r="O17" s="16">
        <v>0</v>
      </c>
      <c r="P17" s="16">
        <v>0</v>
      </c>
      <c r="Q17" s="16">
        <v>20608</v>
      </c>
      <c r="R17" s="16">
        <f t="shared" si="0"/>
        <v>190444</v>
      </c>
      <c r="S17" s="35">
        <f>R17/2000</f>
        <v>95.221999999999994</v>
      </c>
      <c r="T17" s="1"/>
    </row>
    <row r="18" spans="1:20">
      <c r="A18" s="15">
        <v>45292</v>
      </c>
      <c r="B18" s="16">
        <v>87137</v>
      </c>
      <c r="C18" s="16">
        <v>35308</v>
      </c>
      <c r="D18" s="16">
        <v>4118</v>
      </c>
      <c r="E18" s="62">
        <v>1135</v>
      </c>
      <c r="F18" s="65">
        <v>6590</v>
      </c>
      <c r="G18" s="1"/>
      <c r="H18" s="16">
        <v>415</v>
      </c>
      <c r="I18" s="16">
        <v>196</v>
      </c>
      <c r="J18" s="16">
        <v>840</v>
      </c>
      <c r="K18" s="16">
        <v>0</v>
      </c>
      <c r="L18" s="16">
        <v>19</v>
      </c>
      <c r="M18" s="16">
        <v>28306</v>
      </c>
      <c r="N18" s="16">
        <v>0</v>
      </c>
      <c r="O18" s="16">
        <v>0</v>
      </c>
      <c r="P18" s="16">
        <v>0</v>
      </c>
      <c r="Q18" s="16">
        <v>10237</v>
      </c>
      <c r="R18" s="16">
        <f t="shared" si="0"/>
        <v>174301</v>
      </c>
      <c r="S18" s="35">
        <f>R18/2000</f>
        <v>87.150499999999994</v>
      </c>
      <c r="T18" s="1"/>
    </row>
    <row r="19" spans="1:20">
      <c r="A19" s="15">
        <v>45323</v>
      </c>
      <c r="B19" s="16">
        <v>57434</v>
      </c>
      <c r="C19" s="16">
        <v>26759</v>
      </c>
      <c r="D19" s="16">
        <v>5456</v>
      </c>
      <c r="E19" s="16">
        <v>635</v>
      </c>
      <c r="F19" s="66">
        <v>8563</v>
      </c>
      <c r="G19" s="1"/>
      <c r="H19" s="16">
        <v>535</v>
      </c>
      <c r="I19" s="16">
        <v>1755</v>
      </c>
      <c r="J19" s="16">
        <v>160</v>
      </c>
      <c r="K19" s="16">
        <v>0</v>
      </c>
      <c r="L19" s="16">
        <v>2270</v>
      </c>
      <c r="M19" s="16">
        <v>20860</v>
      </c>
      <c r="N19" s="16">
        <v>0</v>
      </c>
      <c r="O19" s="16">
        <v>2380</v>
      </c>
      <c r="P19" s="16">
        <v>0</v>
      </c>
      <c r="Q19" s="16">
        <v>25886</v>
      </c>
      <c r="R19" s="16">
        <f t="shared" si="0"/>
        <v>152693</v>
      </c>
      <c r="S19" s="35">
        <f t="shared" ref="S19:S26" si="1">R19/2000</f>
        <v>76.346500000000006</v>
      </c>
      <c r="T19" s="1"/>
    </row>
    <row r="20" spans="1:20">
      <c r="A20" s="15">
        <v>45352</v>
      </c>
      <c r="B20" s="16">
        <v>60280</v>
      </c>
      <c r="C20" s="16">
        <v>21410</v>
      </c>
      <c r="D20" s="16">
        <v>5235</v>
      </c>
      <c r="E20" s="16">
        <v>450</v>
      </c>
      <c r="F20" s="61">
        <v>7757</v>
      </c>
      <c r="G20" s="1"/>
      <c r="H20" s="16">
        <v>2670</v>
      </c>
      <c r="I20" s="16">
        <v>1501</v>
      </c>
      <c r="J20" s="16">
        <v>200</v>
      </c>
      <c r="K20" s="16">
        <v>0</v>
      </c>
      <c r="L20" s="16">
        <v>0</v>
      </c>
      <c r="M20" s="16">
        <v>74820</v>
      </c>
      <c r="N20" s="16">
        <v>16564</v>
      </c>
      <c r="O20" s="16">
        <v>0</v>
      </c>
      <c r="P20" s="16">
        <v>0</v>
      </c>
      <c r="Q20" s="16">
        <v>29259</v>
      </c>
      <c r="R20" s="16">
        <f t="shared" si="0"/>
        <v>220146</v>
      </c>
      <c r="S20" s="35">
        <f t="shared" si="1"/>
        <v>110.07299999999999</v>
      </c>
      <c r="T20" s="1"/>
    </row>
    <row r="21" spans="1:20">
      <c r="A21" s="15">
        <v>45383</v>
      </c>
      <c r="B21" s="63">
        <v>85060</v>
      </c>
      <c r="C21" s="63">
        <v>25900</v>
      </c>
      <c r="D21" s="16">
        <v>21770</v>
      </c>
      <c r="E21" s="16">
        <v>2790</v>
      </c>
      <c r="F21" s="16">
        <v>8058</v>
      </c>
      <c r="G21" s="1"/>
      <c r="H21" s="16">
        <v>850</v>
      </c>
      <c r="I21" s="63">
        <v>197</v>
      </c>
      <c r="J21" s="16">
        <v>280</v>
      </c>
      <c r="K21" s="16">
        <v>0</v>
      </c>
      <c r="L21" s="16">
        <v>16875</v>
      </c>
      <c r="M21" s="16">
        <v>31620</v>
      </c>
      <c r="N21" s="16">
        <v>0</v>
      </c>
      <c r="O21" s="16">
        <v>0</v>
      </c>
      <c r="P21" s="16">
        <v>488</v>
      </c>
      <c r="Q21" s="16">
        <v>17238</v>
      </c>
      <c r="R21" s="16">
        <f t="shared" si="0"/>
        <v>211126</v>
      </c>
      <c r="S21" s="35">
        <f t="shared" si="1"/>
        <v>105.563</v>
      </c>
      <c r="T21" s="1"/>
    </row>
    <row r="22" spans="1:20">
      <c r="A22" s="68">
        <v>45413</v>
      </c>
      <c r="B22" s="67">
        <v>62200</v>
      </c>
      <c r="C22" s="69">
        <v>55095</v>
      </c>
      <c r="D22" s="16">
        <v>21470</v>
      </c>
      <c r="E22" s="70">
        <v>406</v>
      </c>
      <c r="F22" s="16">
        <v>6837</v>
      </c>
      <c r="G22" s="1"/>
      <c r="H22" s="62">
        <v>115</v>
      </c>
      <c r="I22" s="72">
        <v>159</v>
      </c>
      <c r="J22" s="71">
        <v>400</v>
      </c>
      <c r="K22" s="16">
        <v>0</v>
      </c>
      <c r="L22" s="16">
        <v>0</v>
      </c>
      <c r="M22" s="16">
        <v>37240</v>
      </c>
      <c r="N22" s="16">
        <v>0</v>
      </c>
      <c r="O22" s="16">
        <v>0</v>
      </c>
      <c r="P22" s="16">
        <v>330</v>
      </c>
      <c r="Q22" s="16">
        <v>35361</v>
      </c>
      <c r="R22" s="16">
        <f t="shared" si="0"/>
        <v>219613</v>
      </c>
      <c r="S22" s="35">
        <f t="shared" si="1"/>
        <v>109.8065</v>
      </c>
      <c r="T22" s="1"/>
    </row>
    <row r="23" spans="1:20">
      <c r="A23" s="15">
        <v>45444</v>
      </c>
      <c r="B23" s="61">
        <v>31180</v>
      </c>
      <c r="C23" s="61">
        <v>43590</v>
      </c>
      <c r="D23" s="16">
        <v>25395</v>
      </c>
      <c r="E23" s="16">
        <v>468</v>
      </c>
      <c r="F23" s="16">
        <v>5651</v>
      </c>
      <c r="G23" s="1"/>
      <c r="H23" s="16">
        <v>475</v>
      </c>
      <c r="I23" s="27">
        <v>0</v>
      </c>
      <c r="J23" s="16">
        <v>120</v>
      </c>
      <c r="K23" s="16">
        <v>950</v>
      </c>
      <c r="L23" s="16">
        <v>0</v>
      </c>
      <c r="M23" s="36">
        <v>24820</v>
      </c>
      <c r="N23" s="16">
        <v>0</v>
      </c>
      <c r="O23" s="16">
        <v>0</v>
      </c>
      <c r="P23" s="27">
        <v>660</v>
      </c>
      <c r="Q23" s="37">
        <v>20502</v>
      </c>
      <c r="R23" s="16">
        <f t="shared" si="0"/>
        <v>153811</v>
      </c>
      <c r="S23" s="35">
        <f t="shared" si="1"/>
        <v>76.905500000000004</v>
      </c>
      <c r="T23" s="1"/>
    </row>
    <row r="24" spans="1:20">
      <c r="A24" s="15">
        <v>45474</v>
      </c>
      <c r="B24" s="36">
        <v>66808</v>
      </c>
      <c r="C24" s="16">
        <v>46145</v>
      </c>
      <c r="D24" s="16">
        <v>20810</v>
      </c>
      <c r="E24" s="16">
        <v>325</v>
      </c>
      <c r="F24" s="16">
        <v>4531</v>
      </c>
      <c r="G24" s="1"/>
      <c r="H24" s="16">
        <v>530</v>
      </c>
      <c r="I24" s="16">
        <v>76</v>
      </c>
      <c r="J24" s="16">
        <v>360</v>
      </c>
      <c r="K24" s="16">
        <v>0</v>
      </c>
      <c r="L24" s="16">
        <v>16493</v>
      </c>
      <c r="M24" s="16">
        <v>41000</v>
      </c>
      <c r="N24" s="16">
        <v>0</v>
      </c>
      <c r="O24" s="16">
        <v>0</v>
      </c>
      <c r="P24" s="16">
        <v>347</v>
      </c>
      <c r="Q24" s="16">
        <v>15026</v>
      </c>
      <c r="R24" s="16">
        <f t="shared" si="0"/>
        <v>212451</v>
      </c>
      <c r="S24" s="35">
        <f t="shared" si="1"/>
        <v>106.2255</v>
      </c>
      <c r="T24" s="1"/>
    </row>
    <row r="25" spans="1:20">
      <c r="A25" s="15">
        <v>45505</v>
      </c>
      <c r="B25" s="16">
        <v>175624</v>
      </c>
      <c r="C25" s="16">
        <v>38269</v>
      </c>
      <c r="D25" s="16">
        <v>2970</v>
      </c>
      <c r="E25" s="16">
        <v>328</v>
      </c>
      <c r="F25" s="16">
        <v>4093</v>
      </c>
      <c r="G25" s="1"/>
      <c r="H25" s="16">
        <v>1240</v>
      </c>
      <c r="I25" s="16">
        <v>80</v>
      </c>
      <c r="J25" s="16">
        <v>400</v>
      </c>
      <c r="K25" s="16">
        <v>0</v>
      </c>
      <c r="L25" s="75">
        <v>3916</v>
      </c>
      <c r="M25" s="16">
        <v>46254</v>
      </c>
      <c r="N25" s="16">
        <v>15547</v>
      </c>
      <c r="O25" s="16">
        <v>0</v>
      </c>
      <c r="P25" s="16">
        <v>299</v>
      </c>
      <c r="Q25" s="16">
        <v>35330</v>
      </c>
      <c r="R25" s="16">
        <f t="shared" si="0"/>
        <v>324350</v>
      </c>
      <c r="S25" s="35">
        <f>R25/2000</f>
        <v>162.17500000000001</v>
      </c>
      <c r="T25" s="1"/>
    </row>
    <row r="26" spans="1:20">
      <c r="A26" s="15">
        <v>45536</v>
      </c>
      <c r="B26" s="16">
        <v>102065</v>
      </c>
      <c r="C26" s="16">
        <v>28255</v>
      </c>
      <c r="D26" s="16">
        <v>4205</v>
      </c>
      <c r="E26" s="16">
        <v>1639</v>
      </c>
      <c r="F26" s="16">
        <v>9647</v>
      </c>
      <c r="G26" s="1"/>
      <c r="H26" s="74">
        <v>1680</v>
      </c>
      <c r="I26" s="16">
        <v>128</v>
      </c>
      <c r="J26" s="16">
        <v>200</v>
      </c>
      <c r="K26" s="16">
        <v>0</v>
      </c>
      <c r="L26" s="16">
        <v>0</v>
      </c>
      <c r="M26" s="16">
        <v>41560</v>
      </c>
      <c r="N26" s="16">
        <v>0</v>
      </c>
      <c r="O26" s="16">
        <v>0</v>
      </c>
      <c r="P26" s="16">
        <v>543</v>
      </c>
      <c r="Q26" s="16">
        <v>27703</v>
      </c>
      <c r="R26" s="16">
        <f t="shared" si="0"/>
        <v>217625</v>
      </c>
      <c r="S26" s="35">
        <f t="shared" si="1"/>
        <v>108.8125</v>
      </c>
      <c r="T26" s="1"/>
    </row>
    <row r="27" spans="1:20">
      <c r="A27" s="21"/>
      <c r="B27" s="8"/>
      <c r="C27" s="8"/>
      <c r="D27" s="8"/>
      <c r="E27" s="8"/>
      <c r="F27" s="8"/>
      <c r="G27" s="1"/>
      <c r="H27" s="8"/>
      <c r="I27" s="22"/>
      <c r="J27" s="1"/>
      <c r="K27" s="1"/>
      <c r="L27" s="1"/>
      <c r="M27" s="1"/>
      <c r="N27" s="1"/>
      <c r="O27" s="1"/>
      <c r="P27" s="1"/>
      <c r="Q27" s="1"/>
      <c r="R27" s="22"/>
      <c r="S27" s="35"/>
      <c r="T27" s="1"/>
    </row>
    <row r="28" spans="1:20" ht="25.5">
      <c r="A28" s="23" t="s">
        <v>36</v>
      </c>
      <c r="B28" s="16">
        <f>SUM(B15:B27)</f>
        <v>934145</v>
      </c>
      <c r="C28" s="16">
        <f>SUM(C15:C27)</f>
        <v>395088</v>
      </c>
      <c r="D28" s="16">
        <f>SUM(D15:D26)</f>
        <v>140694</v>
      </c>
      <c r="E28" s="16">
        <f>SUM(E15:E26)</f>
        <v>13248</v>
      </c>
      <c r="F28" s="16">
        <f>SUM(F15:F26)</f>
        <v>82937</v>
      </c>
      <c r="G28" s="1"/>
      <c r="H28" s="16">
        <f>SUM(H15:H25)</f>
        <v>10540</v>
      </c>
      <c r="I28" s="16">
        <f t="shared" ref="I28:M28" si="2">SUM(I15:I26)</f>
        <v>5689</v>
      </c>
      <c r="J28" s="16">
        <f t="shared" si="2"/>
        <v>4040</v>
      </c>
      <c r="K28" s="16">
        <f t="shared" si="2"/>
        <v>1690</v>
      </c>
      <c r="L28" s="16">
        <f t="shared" si="2"/>
        <v>54514</v>
      </c>
      <c r="M28" s="16">
        <f t="shared" si="2"/>
        <v>473760</v>
      </c>
      <c r="N28" s="16">
        <f>SUM(N15:N26)</f>
        <v>46063</v>
      </c>
      <c r="O28" s="16">
        <f>SUM(O15:O26)</f>
        <v>2380</v>
      </c>
      <c r="P28" s="16">
        <f>SUM(P15:P26)</f>
        <v>2667</v>
      </c>
      <c r="Q28" s="16">
        <f>SUM(Q15:Q27)</f>
        <v>286751</v>
      </c>
      <c r="R28" s="16">
        <f>SUM(R15:R27)</f>
        <v>2455886</v>
      </c>
      <c r="S28" s="19">
        <f>SUM(S15:S27)</f>
        <v>1227.943</v>
      </c>
      <c r="T28" s="1"/>
    </row>
    <row r="29" spans="1:20">
      <c r="A29" s="26"/>
      <c r="B29" s="27"/>
      <c r="C29" s="27"/>
      <c r="D29" s="27"/>
      <c r="E29" s="27"/>
      <c r="F29" s="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20">
      <c r="A30" s="86" t="s">
        <v>37</v>
      </c>
      <c r="B30" s="87"/>
      <c r="C30" s="87"/>
      <c r="D30" s="87"/>
      <c r="E30" s="87"/>
      <c r="F30" s="8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20">
      <c r="A31" s="28" t="s">
        <v>44</v>
      </c>
      <c r="B31" s="29"/>
      <c r="C31" s="29"/>
      <c r="D31" s="29"/>
      <c r="E31" s="29"/>
      <c r="F31" s="3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20">
      <c r="A32" s="28" t="s">
        <v>45</v>
      </c>
      <c r="B32" s="29"/>
      <c r="C32" s="29"/>
      <c r="D32" s="29"/>
      <c r="E32" s="29"/>
      <c r="F32" s="3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28" t="s">
        <v>46</v>
      </c>
      <c r="B33" s="29"/>
      <c r="C33" s="29"/>
      <c r="D33" s="29"/>
      <c r="E33" s="29"/>
      <c r="F33" s="3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28" t="s">
        <v>47</v>
      </c>
      <c r="B34" s="29"/>
      <c r="C34" s="29"/>
      <c r="D34" s="29"/>
      <c r="E34" s="29"/>
      <c r="F34" s="31"/>
      <c r="G34" s="1"/>
      <c r="H34" s="8"/>
      <c r="I34" s="8"/>
      <c r="J34" s="8"/>
      <c r="K34" s="8"/>
      <c r="L34" s="1"/>
      <c r="M34" s="1"/>
      <c r="N34" s="1"/>
      <c r="O34" s="1"/>
      <c r="P34" s="1"/>
      <c r="Q34" s="1"/>
      <c r="R34" s="1"/>
      <c r="S34" s="1"/>
    </row>
    <row r="35" spans="1:19">
      <c r="A35" s="32" t="s">
        <v>48</v>
      </c>
      <c r="B35" s="33"/>
      <c r="C35" s="33"/>
      <c r="D35" s="33"/>
      <c r="E35" s="33"/>
      <c r="F35" s="34"/>
      <c r="G35" s="1"/>
      <c r="H35" s="76" t="s">
        <v>49</v>
      </c>
      <c r="I35" s="76"/>
      <c r="J35" s="76"/>
      <c r="K35" s="76"/>
      <c r="L35" s="1"/>
      <c r="M35" s="1"/>
      <c r="N35" s="1"/>
      <c r="O35" s="1"/>
      <c r="P35" s="1"/>
      <c r="Q35" s="1"/>
      <c r="R35" s="1"/>
      <c r="S35" s="1"/>
    </row>
    <row r="36" spans="1:19">
      <c r="A36" s="2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2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2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2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1"/>
      <c r="B42" s="1"/>
      <c r="C42" s="1"/>
      <c r="D42" s="2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</sheetData>
  <mergeCells count="19">
    <mergeCell ref="A3:F3"/>
    <mergeCell ref="H3:O3"/>
    <mergeCell ref="A4:F4"/>
    <mergeCell ref="H4:O4"/>
    <mergeCell ref="A5:F5"/>
    <mergeCell ref="H5:O5"/>
    <mergeCell ref="A30:F30"/>
    <mergeCell ref="A6:F6"/>
    <mergeCell ref="H6:O6"/>
    <mergeCell ref="A7:F8"/>
    <mergeCell ref="H7:O7"/>
    <mergeCell ref="H8:O8"/>
    <mergeCell ref="H9:O9"/>
    <mergeCell ref="H35:K35"/>
    <mergeCell ref="H10:O10"/>
    <mergeCell ref="H11:O11"/>
    <mergeCell ref="H13:I13"/>
    <mergeCell ref="J13:K13"/>
    <mergeCell ref="L13:M13"/>
  </mergeCells>
  <pageMargins left="0.25" right="0.25" top="0.75" bottom="0.75" header="0.3" footer="0.3"/>
  <pageSetup scale="50" fitToHeight="0" orientation="landscape" verticalDpi="12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2DA9E-4CB0-44AE-A59C-FCAE9459A848}">
  <sheetPr>
    <pageSetUpPr fitToPage="1"/>
  </sheetPr>
  <dimension ref="A1:S57"/>
  <sheetViews>
    <sheetView workbookViewId="0">
      <selection activeCell="I34" sqref="I34"/>
    </sheetView>
  </sheetViews>
  <sheetFormatPr defaultRowHeight="12.75"/>
  <cols>
    <col min="1" max="1" width="7.42578125" customWidth="1"/>
    <col min="2" max="2" width="8" customWidth="1"/>
    <col min="3" max="3" width="7.7109375" customWidth="1"/>
    <col min="4" max="4" width="8.28515625" customWidth="1"/>
    <col min="5" max="5" width="6.5703125" customWidth="1"/>
    <col min="6" max="6" width="8.7109375" customWidth="1"/>
    <col min="7" max="7" width="0.7109375" customWidth="1"/>
    <col min="8" max="8" width="9.85546875" customWidth="1"/>
    <col min="9" max="9" width="9" customWidth="1"/>
    <col min="10" max="10" width="6.5703125" bestFit="1" customWidth="1"/>
    <col min="11" max="11" width="5.42578125" customWidth="1"/>
    <col min="12" max="12" width="10.7109375" customWidth="1"/>
    <col min="13" max="13" width="8.28515625" customWidth="1"/>
    <col min="14" max="14" width="7.28515625" bestFit="1" customWidth="1"/>
    <col min="15" max="15" width="11.28515625" customWidth="1"/>
    <col min="16" max="16" width="9.5703125" customWidth="1"/>
    <col min="17" max="17" width="10.28515625" bestFit="1" customWidth="1"/>
    <col min="18" max="18" width="10.28515625" customWidth="1"/>
  </cols>
  <sheetData>
    <row r="1" spans="1:19" ht="18">
      <c r="A1" s="1"/>
      <c r="B1" s="1"/>
      <c r="C1" s="2"/>
      <c r="D1" s="2"/>
      <c r="E1" s="1"/>
      <c r="F1" s="3" t="s">
        <v>0</v>
      </c>
      <c r="G1" s="3"/>
      <c r="H1" s="3"/>
      <c r="I1" s="4"/>
      <c r="J1" s="4"/>
      <c r="K1" s="4"/>
      <c r="L1" s="4"/>
      <c r="M1" s="5"/>
      <c r="N1" s="5"/>
      <c r="O1" s="5"/>
      <c r="P1" s="5"/>
      <c r="Q1" s="1"/>
      <c r="R1" s="1"/>
      <c r="S1" s="1"/>
    </row>
    <row r="2" spans="1:19" ht="11.65" customHeight="1">
      <c r="A2" s="1"/>
      <c r="B2" s="1"/>
      <c r="C2" s="1"/>
      <c r="D2" s="1"/>
      <c r="E2" s="6" t="s">
        <v>1</v>
      </c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>
      <c r="A3" s="97" t="s">
        <v>2</v>
      </c>
      <c r="B3" s="98"/>
      <c r="C3" s="98"/>
      <c r="D3" s="98"/>
      <c r="E3" s="98"/>
      <c r="F3" s="99"/>
      <c r="G3" s="1"/>
      <c r="H3" s="97" t="s">
        <v>3</v>
      </c>
      <c r="I3" s="98"/>
      <c r="J3" s="98"/>
      <c r="K3" s="98"/>
      <c r="L3" s="98"/>
      <c r="M3" s="98"/>
      <c r="N3" s="98"/>
      <c r="O3" s="99"/>
      <c r="P3" s="7"/>
      <c r="Q3" s="1"/>
      <c r="R3" s="1"/>
      <c r="S3" s="1"/>
    </row>
    <row r="4" spans="1:19">
      <c r="A4" s="89" t="s">
        <v>4</v>
      </c>
      <c r="B4" s="76"/>
      <c r="C4" s="76"/>
      <c r="D4" s="76"/>
      <c r="E4" s="76"/>
      <c r="F4" s="90"/>
      <c r="G4" s="1"/>
      <c r="H4" s="89" t="s">
        <v>5</v>
      </c>
      <c r="I4" s="76"/>
      <c r="J4" s="76"/>
      <c r="K4" s="76"/>
      <c r="L4" s="76"/>
      <c r="M4" s="76"/>
      <c r="N4" s="76"/>
      <c r="O4" s="90"/>
      <c r="P4" s="7"/>
      <c r="Q4" s="1"/>
      <c r="R4" s="1"/>
      <c r="S4" s="1"/>
    </row>
    <row r="5" spans="1:19">
      <c r="A5" s="89" t="s">
        <v>6</v>
      </c>
      <c r="B5" s="76"/>
      <c r="C5" s="76"/>
      <c r="D5" s="76"/>
      <c r="E5" s="76"/>
      <c r="F5" s="90"/>
      <c r="G5" s="1"/>
      <c r="H5" s="89" t="s">
        <v>7</v>
      </c>
      <c r="I5" s="76"/>
      <c r="J5" s="76"/>
      <c r="K5" s="76"/>
      <c r="L5" s="76"/>
      <c r="M5" s="76"/>
      <c r="N5" s="76"/>
      <c r="O5" s="90"/>
      <c r="P5" s="7"/>
      <c r="Q5" s="1"/>
      <c r="R5" s="1"/>
      <c r="S5" s="1"/>
    </row>
    <row r="6" spans="1:19">
      <c r="A6" s="77" t="s">
        <v>8</v>
      </c>
      <c r="B6" s="78"/>
      <c r="C6" s="78"/>
      <c r="D6" s="78"/>
      <c r="E6" s="78"/>
      <c r="F6" s="79"/>
      <c r="G6" s="1"/>
      <c r="H6" s="89" t="s">
        <v>9</v>
      </c>
      <c r="I6" s="76"/>
      <c r="J6" s="76"/>
      <c r="K6" s="76"/>
      <c r="L6" s="76"/>
      <c r="M6" s="76"/>
      <c r="N6" s="76"/>
      <c r="O6" s="90"/>
      <c r="P6" s="7"/>
      <c r="Q6" s="1"/>
      <c r="R6" s="1"/>
      <c r="S6" s="1"/>
    </row>
    <row r="7" spans="1:19" ht="16.149999999999999" customHeight="1">
      <c r="A7" s="91" t="s">
        <v>10</v>
      </c>
      <c r="B7" s="92"/>
      <c r="C7" s="92"/>
      <c r="D7" s="92"/>
      <c r="E7" s="92"/>
      <c r="F7" s="93"/>
      <c r="G7" s="1"/>
      <c r="H7" s="89" t="s">
        <v>11</v>
      </c>
      <c r="I7" s="76"/>
      <c r="J7" s="76"/>
      <c r="K7" s="76"/>
      <c r="L7" s="76"/>
      <c r="M7" s="76"/>
      <c r="N7" s="76"/>
      <c r="O7" s="90"/>
      <c r="P7" s="7"/>
      <c r="Q7" s="1"/>
      <c r="R7" s="1"/>
      <c r="S7" s="1"/>
    </row>
    <row r="8" spans="1:19">
      <c r="A8" s="94"/>
      <c r="B8" s="95"/>
      <c r="C8" s="95"/>
      <c r="D8" s="95"/>
      <c r="E8" s="95"/>
      <c r="F8" s="96"/>
      <c r="G8" s="1"/>
      <c r="H8" s="77" t="s">
        <v>12</v>
      </c>
      <c r="I8" s="78"/>
      <c r="J8" s="78"/>
      <c r="K8" s="78"/>
      <c r="L8" s="78"/>
      <c r="M8" s="78"/>
      <c r="N8" s="78"/>
      <c r="O8" s="79"/>
      <c r="P8" s="4"/>
      <c r="Q8" s="1"/>
      <c r="R8" s="1"/>
      <c r="S8" s="1"/>
    </row>
    <row r="9" spans="1:19">
      <c r="A9" s="1"/>
      <c r="B9" s="1"/>
      <c r="C9" s="1"/>
      <c r="D9" s="1"/>
      <c r="E9" s="1"/>
      <c r="F9" s="1"/>
      <c r="G9" s="1"/>
      <c r="H9" s="77" t="s">
        <v>13</v>
      </c>
      <c r="I9" s="78"/>
      <c r="J9" s="78"/>
      <c r="K9" s="78"/>
      <c r="L9" s="78"/>
      <c r="M9" s="78"/>
      <c r="N9" s="78"/>
      <c r="O9" s="79"/>
      <c r="P9" s="4"/>
      <c r="Q9" s="1"/>
      <c r="R9" s="1"/>
      <c r="S9" s="1"/>
    </row>
    <row r="10" spans="1:19" ht="14.65" customHeight="1">
      <c r="A10" s="1"/>
      <c r="B10" s="1"/>
      <c r="C10" s="1"/>
      <c r="D10" s="1"/>
      <c r="E10" s="1"/>
      <c r="F10" s="1"/>
      <c r="G10" s="1"/>
      <c r="H10" s="77" t="s">
        <v>14</v>
      </c>
      <c r="I10" s="78"/>
      <c r="J10" s="78"/>
      <c r="K10" s="78"/>
      <c r="L10" s="78"/>
      <c r="M10" s="78"/>
      <c r="N10" s="78"/>
      <c r="O10" s="79"/>
      <c r="P10" s="4"/>
      <c r="Q10" s="1"/>
      <c r="R10" s="1"/>
      <c r="S10" s="1"/>
    </row>
    <row r="11" spans="1:19" ht="14.65" customHeight="1">
      <c r="A11" s="1"/>
      <c r="B11" s="1"/>
      <c r="C11" s="1"/>
      <c r="D11" s="1"/>
      <c r="E11" s="1"/>
      <c r="F11" s="1"/>
      <c r="G11" s="1"/>
      <c r="H11" s="80" t="s">
        <v>15</v>
      </c>
      <c r="I11" s="81"/>
      <c r="J11" s="81"/>
      <c r="K11" s="81"/>
      <c r="L11" s="81"/>
      <c r="M11" s="81"/>
      <c r="N11" s="81"/>
      <c r="O11" s="82"/>
      <c r="P11" s="4"/>
      <c r="Q11" s="1"/>
      <c r="R11" s="1"/>
      <c r="S11" s="1"/>
    </row>
    <row r="12" spans="1:19">
      <c r="A12" s="1"/>
      <c r="B12" s="1"/>
      <c r="C12" s="1"/>
      <c r="D12" s="1"/>
      <c r="E12" s="1"/>
      <c r="F12" s="1"/>
      <c r="G12" s="1"/>
      <c r="H12" s="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1"/>
      <c r="B13" s="1"/>
      <c r="C13" s="1"/>
      <c r="D13" s="1"/>
      <c r="E13" s="1"/>
      <c r="F13" s="1"/>
      <c r="G13" s="8"/>
      <c r="H13" s="83" t="s">
        <v>16</v>
      </c>
      <c r="I13" s="84"/>
      <c r="J13" s="83" t="s">
        <v>17</v>
      </c>
      <c r="K13" s="84"/>
      <c r="L13" s="85"/>
      <c r="M13" s="85"/>
      <c r="N13" s="9"/>
      <c r="O13" s="9"/>
      <c r="P13" s="9"/>
      <c r="Q13" s="1"/>
      <c r="R13" s="1"/>
      <c r="S13" s="1"/>
    </row>
    <row r="14" spans="1:19" ht="38.25" customHeight="1">
      <c r="A14" s="10" t="s">
        <v>18</v>
      </c>
      <c r="B14" s="11" t="s">
        <v>19</v>
      </c>
      <c r="C14" s="12" t="s">
        <v>20</v>
      </c>
      <c r="D14" s="12" t="s">
        <v>21</v>
      </c>
      <c r="E14" s="11" t="s">
        <v>22</v>
      </c>
      <c r="F14" s="11" t="s">
        <v>23</v>
      </c>
      <c r="G14" s="1"/>
      <c r="H14" s="13" t="s">
        <v>24</v>
      </c>
      <c r="I14" s="14" t="s">
        <v>25</v>
      </c>
      <c r="J14" s="13" t="s">
        <v>26</v>
      </c>
      <c r="K14" s="13" t="s">
        <v>27</v>
      </c>
      <c r="L14" s="11" t="s">
        <v>28</v>
      </c>
      <c r="M14" s="11" t="s">
        <v>29</v>
      </c>
      <c r="N14" s="11" t="s">
        <v>30</v>
      </c>
      <c r="O14" s="11" t="s">
        <v>31</v>
      </c>
      <c r="P14" s="11" t="s">
        <v>33</v>
      </c>
      <c r="Q14" s="12" t="s">
        <v>34</v>
      </c>
      <c r="R14" s="12" t="s">
        <v>35</v>
      </c>
      <c r="S14" s="1"/>
    </row>
    <row r="15" spans="1:19">
      <c r="A15" s="15">
        <v>44835</v>
      </c>
      <c r="B15" s="16">
        <v>81464</v>
      </c>
      <c r="C15" s="16">
        <v>34618</v>
      </c>
      <c r="D15" s="16">
        <v>12352</v>
      </c>
      <c r="E15" s="16">
        <v>1874</v>
      </c>
      <c r="F15" s="16">
        <v>7340</v>
      </c>
      <c r="G15" s="1"/>
      <c r="H15" s="17">
        <v>0</v>
      </c>
      <c r="I15" s="16">
        <v>3091</v>
      </c>
      <c r="J15" s="16">
        <v>1000</v>
      </c>
      <c r="K15" s="16">
        <v>0</v>
      </c>
      <c r="L15" s="17">
        <v>0</v>
      </c>
      <c r="M15" s="16">
        <v>40280</v>
      </c>
      <c r="N15" s="16">
        <v>17688</v>
      </c>
      <c r="O15" s="16">
        <v>0</v>
      </c>
      <c r="P15" s="16">
        <v>51508</v>
      </c>
      <c r="Q15" s="16">
        <f>SUM(B15:P15)</f>
        <v>251215</v>
      </c>
      <c r="R15" s="35">
        <f>Q15/2000</f>
        <v>125.6075</v>
      </c>
      <c r="S15" s="1"/>
    </row>
    <row r="16" spans="1:19">
      <c r="A16" s="15">
        <v>44866</v>
      </c>
      <c r="B16" s="16">
        <v>67817</v>
      </c>
      <c r="C16" s="16">
        <v>19625</v>
      </c>
      <c r="D16" s="16">
        <v>1360</v>
      </c>
      <c r="E16" s="20">
        <v>2043</v>
      </c>
      <c r="F16" s="16">
        <v>9140</v>
      </c>
      <c r="G16" s="1">
        <v>0</v>
      </c>
      <c r="H16" s="16">
        <v>1060</v>
      </c>
      <c r="I16" s="16">
        <v>2813</v>
      </c>
      <c r="J16" s="16">
        <v>600</v>
      </c>
      <c r="K16" s="16">
        <v>1000</v>
      </c>
      <c r="L16" s="16">
        <v>0</v>
      </c>
      <c r="M16" s="16">
        <v>56076</v>
      </c>
      <c r="N16" s="16">
        <v>0</v>
      </c>
      <c r="O16" s="16">
        <v>0</v>
      </c>
      <c r="P16" s="16">
        <v>28597</v>
      </c>
      <c r="Q16" s="16">
        <f t="shared" ref="Q16:Q26" si="0">SUM(B16:P16)</f>
        <v>190131</v>
      </c>
      <c r="R16" s="35">
        <f>Q16/2000</f>
        <v>95.0655</v>
      </c>
      <c r="S16" s="1"/>
    </row>
    <row r="17" spans="1:19">
      <c r="A17" s="15">
        <v>44896</v>
      </c>
      <c r="B17" s="16">
        <v>58102</v>
      </c>
      <c r="C17" s="16">
        <v>27086</v>
      </c>
      <c r="D17" s="16">
        <v>0</v>
      </c>
      <c r="E17" s="16">
        <v>463</v>
      </c>
      <c r="F17" s="63">
        <v>4180</v>
      </c>
      <c r="G17" s="1"/>
      <c r="H17" s="16">
        <v>0</v>
      </c>
      <c r="I17" s="16">
        <v>533</v>
      </c>
      <c r="J17" s="16">
        <v>320</v>
      </c>
      <c r="K17" s="16">
        <v>0</v>
      </c>
      <c r="L17" s="16">
        <v>12020</v>
      </c>
      <c r="M17" s="16">
        <v>23565</v>
      </c>
      <c r="N17" s="16">
        <v>17435</v>
      </c>
      <c r="O17" s="16">
        <v>0</v>
      </c>
      <c r="P17" s="16">
        <v>27495</v>
      </c>
      <c r="Q17" s="16">
        <f t="shared" si="0"/>
        <v>171199</v>
      </c>
      <c r="R17" s="35">
        <f>Q17/2000</f>
        <v>85.599500000000006</v>
      </c>
      <c r="S17" s="1"/>
    </row>
    <row r="18" spans="1:19">
      <c r="A18" s="15">
        <v>44927</v>
      </c>
      <c r="B18" s="16">
        <v>54029</v>
      </c>
      <c r="C18" s="16">
        <v>22777</v>
      </c>
      <c r="D18" s="16">
        <v>10514</v>
      </c>
      <c r="E18" s="62">
        <v>622</v>
      </c>
      <c r="F18" s="65">
        <v>6760</v>
      </c>
      <c r="G18" s="1"/>
      <c r="H18" s="16">
        <v>0</v>
      </c>
      <c r="I18" s="16">
        <v>383</v>
      </c>
      <c r="J18" s="16">
        <v>520</v>
      </c>
      <c r="K18" s="16">
        <v>0</v>
      </c>
      <c r="L18" s="16">
        <v>0</v>
      </c>
      <c r="M18" s="16">
        <v>17860</v>
      </c>
      <c r="N18" s="16">
        <v>0</v>
      </c>
      <c r="O18" s="16">
        <v>0</v>
      </c>
      <c r="P18" s="16">
        <v>17865</v>
      </c>
      <c r="Q18" s="16">
        <f t="shared" si="0"/>
        <v>131330</v>
      </c>
      <c r="R18" s="35">
        <f>Q18/2000</f>
        <v>65.665000000000006</v>
      </c>
      <c r="S18" s="1"/>
    </row>
    <row r="19" spans="1:19">
      <c r="A19" s="15">
        <v>44958</v>
      </c>
      <c r="B19" s="16">
        <v>87391</v>
      </c>
      <c r="C19" s="16">
        <v>36601</v>
      </c>
      <c r="D19" s="16">
        <v>12188</v>
      </c>
      <c r="E19" s="16">
        <v>316</v>
      </c>
      <c r="F19" s="66">
        <v>7020</v>
      </c>
      <c r="G19" s="1"/>
      <c r="H19" s="16">
        <v>800</v>
      </c>
      <c r="I19" s="16">
        <v>1058</v>
      </c>
      <c r="J19" s="16">
        <v>200</v>
      </c>
      <c r="K19" s="16">
        <v>0</v>
      </c>
      <c r="L19" s="16">
        <v>15619</v>
      </c>
      <c r="M19" s="16">
        <v>46546</v>
      </c>
      <c r="N19" s="16">
        <v>0</v>
      </c>
      <c r="O19" s="16">
        <v>0</v>
      </c>
      <c r="P19" s="16">
        <v>32014</v>
      </c>
      <c r="Q19" s="16">
        <f t="shared" si="0"/>
        <v>239753</v>
      </c>
      <c r="R19" s="35">
        <f t="shared" ref="R19:R26" si="1">Q19/2000</f>
        <v>119.87649999999999</v>
      </c>
      <c r="S19" s="1"/>
    </row>
    <row r="20" spans="1:19">
      <c r="A20" s="15">
        <v>44986</v>
      </c>
      <c r="B20" s="16">
        <v>88746</v>
      </c>
      <c r="C20" s="16">
        <v>35839</v>
      </c>
      <c r="D20" s="16">
        <v>9912</v>
      </c>
      <c r="E20" s="16">
        <v>370</v>
      </c>
      <c r="F20" s="61">
        <v>7420</v>
      </c>
      <c r="G20" s="1"/>
      <c r="H20" s="16">
        <v>0</v>
      </c>
      <c r="I20" s="16">
        <v>1020</v>
      </c>
      <c r="J20" s="16">
        <v>160</v>
      </c>
      <c r="K20" s="16">
        <v>700</v>
      </c>
      <c r="L20" s="16">
        <v>0</v>
      </c>
      <c r="M20" s="16">
        <v>47960</v>
      </c>
      <c r="N20" s="16">
        <v>0</v>
      </c>
      <c r="O20" s="16">
        <v>0</v>
      </c>
      <c r="P20" s="16">
        <v>33214</v>
      </c>
      <c r="Q20" s="16">
        <f t="shared" si="0"/>
        <v>225341</v>
      </c>
      <c r="R20" s="35">
        <f t="shared" si="1"/>
        <v>112.6705</v>
      </c>
      <c r="S20" s="1"/>
    </row>
    <row r="21" spans="1:19">
      <c r="A21" s="15">
        <v>45017</v>
      </c>
      <c r="B21" s="63">
        <v>61467</v>
      </c>
      <c r="C21" s="63">
        <v>19523</v>
      </c>
      <c r="D21" s="16">
        <v>9011</v>
      </c>
      <c r="E21" s="16">
        <v>1171</v>
      </c>
      <c r="F21" s="16">
        <v>7320</v>
      </c>
      <c r="G21" s="1"/>
      <c r="H21" s="16">
        <v>0</v>
      </c>
      <c r="I21" s="63">
        <v>1095</v>
      </c>
      <c r="J21" s="16">
        <v>480</v>
      </c>
      <c r="K21" s="16">
        <v>0</v>
      </c>
      <c r="L21" s="16">
        <v>12447</v>
      </c>
      <c r="M21" s="16">
        <v>28569</v>
      </c>
      <c r="N21" s="16">
        <v>17473</v>
      </c>
      <c r="O21" s="16">
        <v>3568</v>
      </c>
      <c r="P21" s="16">
        <v>28245</v>
      </c>
      <c r="Q21" s="16">
        <f t="shared" si="0"/>
        <v>190369</v>
      </c>
      <c r="R21" s="35">
        <f t="shared" si="1"/>
        <v>95.1845</v>
      </c>
      <c r="S21" s="1"/>
    </row>
    <row r="22" spans="1:19">
      <c r="A22" s="68">
        <v>45047</v>
      </c>
      <c r="B22" s="67">
        <v>77516</v>
      </c>
      <c r="C22" s="69">
        <v>46916</v>
      </c>
      <c r="D22" s="16">
        <v>8678</v>
      </c>
      <c r="E22" s="70">
        <v>743</v>
      </c>
      <c r="F22" s="16">
        <v>5960</v>
      </c>
      <c r="G22" s="1"/>
      <c r="H22" s="62">
        <v>0</v>
      </c>
      <c r="I22" s="72">
        <v>878</v>
      </c>
      <c r="J22" s="71">
        <v>80</v>
      </c>
      <c r="K22" s="16">
        <v>0</v>
      </c>
      <c r="L22" s="16">
        <v>0</v>
      </c>
      <c r="M22" s="16">
        <v>74840</v>
      </c>
      <c r="N22" s="16">
        <v>1752</v>
      </c>
      <c r="O22" s="16">
        <v>0</v>
      </c>
      <c r="P22" s="16">
        <v>38244</v>
      </c>
      <c r="Q22" s="16">
        <f t="shared" si="0"/>
        <v>255607</v>
      </c>
      <c r="R22" s="35">
        <f t="shared" si="1"/>
        <v>127.8035</v>
      </c>
      <c r="S22" s="1"/>
    </row>
    <row r="23" spans="1:19">
      <c r="A23" s="15">
        <v>45078</v>
      </c>
      <c r="B23" s="61">
        <v>61068</v>
      </c>
      <c r="C23" s="61">
        <v>51690</v>
      </c>
      <c r="D23" s="16">
        <v>24373</v>
      </c>
      <c r="E23" s="16">
        <v>315</v>
      </c>
      <c r="F23" s="16">
        <v>4880</v>
      </c>
      <c r="G23" s="1"/>
      <c r="H23" s="16">
        <v>1120</v>
      </c>
      <c r="I23" s="27">
        <v>75</v>
      </c>
      <c r="J23" s="16">
        <v>240</v>
      </c>
      <c r="K23" s="16">
        <v>0</v>
      </c>
      <c r="L23" s="16">
        <v>12886</v>
      </c>
      <c r="M23" s="36">
        <v>60100</v>
      </c>
      <c r="N23" s="16">
        <v>1010</v>
      </c>
      <c r="O23" s="16">
        <v>0</v>
      </c>
      <c r="P23" s="37">
        <v>19730</v>
      </c>
      <c r="Q23" s="16">
        <f t="shared" si="0"/>
        <v>237487</v>
      </c>
      <c r="R23" s="35">
        <f t="shared" si="1"/>
        <v>118.7435</v>
      </c>
      <c r="S23" s="1"/>
    </row>
    <row r="24" spans="1:19">
      <c r="A24" s="15">
        <v>45108</v>
      </c>
      <c r="B24" s="36">
        <v>61240</v>
      </c>
      <c r="C24" s="16">
        <v>22186</v>
      </c>
      <c r="D24" s="16">
        <v>4375</v>
      </c>
      <c r="E24" s="16">
        <v>522</v>
      </c>
      <c r="F24" s="16">
        <v>4960</v>
      </c>
      <c r="G24" s="1"/>
      <c r="H24" s="16">
        <v>700</v>
      </c>
      <c r="I24" s="16">
        <v>0</v>
      </c>
      <c r="J24" s="16">
        <v>360</v>
      </c>
      <c r="K24" s="16">
        <v>0</v>
      </c>
      <c r="L24" s="16">
        <v>11430</v>
      </c>
      <c r="M24" s="16">
        <v>74597</v>
      </c>
      <c r="N24" s="16">
        <v>0</v>
      </c>
      <c r="O24" s="16">
        <v>0</v>
      </c>
      <c r="P24" s="16">
        <v>26306</v>
      </c>
      <c r="Q24" s="16">
        <f>SUM(B24:P24)</f>
        <v>206676</v>
      </c>
      <c r="R24" s="35">
        <f t="shared" si="1"/>
        <v>103.33799999999999</v>
      </c>
      <c r="S24" s="1"/>
    </row>
    <row r="25" spans="1:19">
      <c r="A25" s="15">
        <v>45139</v>
      </c>
      <c r="B25" s="16">
        <v>131795</v>
      </c>
      <c r="C25" s="16">
        <v>34084</v>
      </c>
      <c r="D25" s="16">
        <v>5618</v>
      </c>
      <c r="E25" s="16">
        <v>0</v>
      </c>
      <c r="F25" s="16">
        <v>6720</v>
      </c>
      <c r="G25" s="1"/>
      <c r="H25" s="16">
        <v>1840</v>
      </c>
      <c r="I25" s="16">
        <v>637.5</v>
      </c>
      <c r="J25" s="16">
        <v>520</v>
      </c>
      <c r="K25" s="16">
        <v>700</v>
      </c>
      <c r="L25" s="73">
        <v>0</v>
      </c>
      <c r="M25" s="16">
        <v>54660</v>
      </c>
      <c r="N25" s="16">
        <v>1681</v>
      </c>
      <c r="O25" s="16">
        <v>0</v>
      </c>
      <c r="P25" s="16">
        <v>44293</v>
      </c>
      <c r="Q25" s="16">
        <f>SUM(B25:P25)</f>
        <v>282548.5</v>
      </c>
      <c r="R25" s="35">
        <f>Q25/2000</f>
        <v>141.27424999999999</v>
      </c>
      <c r="S25" s="1"/>
    </row>
    <row r="26" spans="1:19">
      <c r="A26" s="15">
        <v>45170</v>
      </c>
      <c r="B26" s="16">
        <v>169368</v>
      </c>
      <c r="C26" s="16">
        <v>35460</v>
      </c>
      <c r="D26" s="16">
        <v>10049</v>
      </c>
      <c r="E26" s="16">
        <v>842</v>
      </c>
      <c r="F26" s="16">
        <v>10820</v>
      </c>
      <c r="G26" s="1"/>
      <c r="H26" s="74">
        <v>2100</v>
      </c>
      <c r="I26" s="16">
        <v>810</v>
      </c>
      <c r="J26" s="16">
        <v>400</v>
      </c>
      <c r="K26" s="16">
        <v>0</v>
      </c>
      <c r="L26" s="16">
        <v>15814</v>
      </c>
      <c r="M26" s="16">
        <v>50679</v>
      </c>
      <c r="N26" s="16">
        <v>0</v>
      </c>
      <c r="O26" s="16">
        <v>0</v>
      </c>
      <c r="P26" s="16">
        <v>36361</v>
      </c>
      <c r="Q26" s="16">
        <f t="shared" si="0"/>
        <v>332703</v>
      </c>
      <c r="R26" s="35">
        <f t="shared" si="1"/>
        <v>166.35149999999999</v>
      </c>
      <c r="S26" s="1"/>
    </row>
    <row r="27" spans="1:19">
      <c r="A27" s="21"/>
      <c r="B27" s="8"/>
      <c r="C27" s="8"/>
      <c r="D27" s="8"/>
      <c r="E27" s="8"/>
      <c r="F27" s="8"/>
      <c r="G27" s="1"/>
      <c r="H27" s="8"/>
      <c r="I27" s="22"/>
      <c r="J27" s="1"/>
      <c r="K27" s="1"/>
      <c r="L27" s="1"/>
      <c r="M27" s="1"/>
      <c r="N27" s="1"/>
      <c r="O27" s="1"/>
      <c r="P27" s="1"/>
      <c r="Q27" s="22"/>
      <c r="R27" s="35"/>
      <c r="S27" s="1"/>
    </row>
    <row r="28" spans="1:19" ht="25.5">
      <c r="A28" s="23" t="s">
        <v>36</v>
      </c>
      <c r="B28" s="20">
        <f>SUM(B15:B26)</f>
        <v>1000003</v>
      </c>
      <c r="C28" s="16">
        <f>SUM(C15:C27)</f>
        <v>386405</v>
      </c>
      <c r="D28" s="16">
        <f>SUM(D15:D26)</f>
        <v>108430</v>
      </c>
      <c r="E28" s="16">
        <f>SUM(E15:E26)</f>
        <v>9281</v>
      </c>
      <c r="F28" s="16">
        <f>SUM(F15:F26)</f>
        <v>82520</v>
      </c>
      <c r="G28" s="1"/>
      <c r="H28" s="16">
        <f>SUM(H15:H26)</f>
        <v>7620</v>
      </c>
      <c r="I28" s="16">
        <f t="shared" ref="I28:M28" si="2">SUM(I15:I26)</f>
        <v>12393.5</v>
      </c>
      <c r="J28" s="16">
        <f t="shared" si="2"/>
        <v>4880</v>
      </c>
      <c r="K28" s="16">
        <f t="shared" si="2"/>
        <v>2400</v>
      </c>
      <c r="L28" s="16">
        <f t="shared" si="2"/>
        <v>80216</v>
      </c>
      <c r="M28" s="16">
        <f t="shared" si="2"/>
        <v>575732</v>
      </c>
      <c r="N28" s="16">
        <f>SUM(N15:N26)</f>
        <v>57039</v>
      </c>
      <c r="O28" s="16">
        <f>SUM(O15:O26)</f>
        <v>3568</v>
      </c>
      <c r="P28" s="16">
        <f>SUM(P15:P27)</f>
        <v>383872</v>
      </c>
      <c r="Q28" s="16">
        <f>SUM(Q15:Q27)</f>
        <v>2714359.5</v>
      </c>
      <c r="R28" s="19">
        <f>SUM(R15:R27)</f>
        <v>1357.17975</v>
      </c>
      <c r="S28" s="1"/>
    </row>
    <row r="29" spans="1:19">
      <c r="A29" s="26"/>
      <c r="B29" s="27"/>
      <c r="C29" s="27"/>
      <c r="D29" s="27"/>
      <c r="E29" s="27"/>
      <c r="F29" s="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86" t="s">
        <v>37</v>
      </c>
      <c r="B30" s="87"/>
      <c r="C30" s="87"/>
      <c r="D30" s="87"/>
      <c r="E30" s="87"/>
      <c r="F30" s="8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28" t="s">
        <v>44</v>
      </c>
      <c r="B31" s="29"/>
      <c r="C31" s="29"/>
      <c r="D31" s="29"/>
      <c r="E31" s="29"/>
      <c r="F31" s="3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28" t="s">
        <v>50</v>
      </c>
      <c r="B32" s="29"/>
      <c r="C32" s="29"/>
      <c r="D32" s="29"/>
      <c r="E32" s="29"/>
      <c r="F32" s="3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28" t="s">
        <v>51</v>
      </c>
      <c r="B33" s="29"/>
      <c r="C33" s="29"/>
      <c r="D33" s="29"/>
      <c r="E33" s="29"/>
      <c r="F33" s="3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28" t="s">
        <v>52</v>
      </c>
      <c r="B34" s="29"/>
      <c r="C34" s="29"/>
      <c r="D34" s="29"/>
      <c r="E34" s="29"/>
      <c r="F34" s="31"/>
      <c r="G34" s="1"/>
      <c r="H34" s="8"/>
      <c r="I34" s="8"/>
      <c r="J34" s="8"/>
      <c r="K34" s="8"/>
      <c r="L34" s="1"/>
      <c r="M34" s="1"/>
      <c r="N34" s="1"/>
      <c r="O34" s="1"/>
      <c r="P34" s="1"/>
      <c r="Q34" s="1"/>
      <c r="R34" s="1"/>
      <c r="S34" s="1"/>
    </row>
    <row r="35" spans="1:19">
      <c r="A35" s="32" t="s">
        <v>53</v>
      </c>
      <c r="B35" s="33"/>
      <c r="C35" s="33"/>
      <c r="D35" s="33"/>
      <c r="E35" s="33"/>
      <c r="F35" s="34"/>
      <c r="G35" s="1"/>
      <c r="H35" s="76" t="s">
        <v>54</v>
      </c>
      <c r="I35" s="76"/>
      <c r="J35" s="76"/>
      <c r="K35" s="76"/>
      <c r="L35" s="1"/>
      <c r="M35" s="1"/>
      <c r="N35" s="1"/>
      <c r="O35" s="1"/>
      <c r="P35" s="1"/>
      <c r="Q35" s="1"/>
      <c r="R35" s="1"/>
      <c r="S35" s="1"/>
    </row>
    <row r="36" spans="1:19">
      <c r="A36" s="2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2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2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2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1"/>
      <c r="B42" s="1"/>
      <c r="C42" s="1"/>
      <c r="D42" s="2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</sheetData>
  <mergeCells count="19">
    <mergeCell ref="A3:F3"/>
    <mergeCell ref="H3:O3"/>
    <mergeCell ref="A4:F4"/>
    <mergeCell ref="H4:O4"/>
    <mergeCell ref="A5:F5"/>
    <mergeCell ref="H5:O5"/>
    <mergeCell ref="A30:F30"/>
    <mergeCell ref="A6:F6"/>
    <mergeCell ref="H6:O6"/>
    <mergeCell ref="A7:F8"/>
    <mergeCell ref="H7:O7"/>
    <mergeCell ref="H8:O8"/>
    <mergeCell ref="H9:O9"/>
    <mergeCell ref="H35:K35"/>
    <mergeCell ref="H10:O10"/>
    <mergeCell ref="H11:O11"/>
    <mergeCell ref="H13:I13"/>
    <mergeCell ref="J13:K13"/>
    <mergeCell ref="L13:M13"/>
  </mergeCells>
  <pageMargins left="0.25" right="0.25" top="0.75" bottom="0.75" header="0.3" footer="0.3"/>
  <pageSetup scale="50" fitToHeight="0" orientation="landscape" verticalDpi="12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4A6F5-78D6-4CEC-ADC4-C846787998E1}">
  <sheetPr>
    <pageSetUpPr fitToPage="1"/>
  </sheetPr>
  <dimension ref="A1:R53"/>
  <sheetViews>
    <sheetView workbookViewId="0">
      <selection activeCell="J26" sqref="J26"/>
    </sheetView>
  </sheetViews>
  <sheetFormatPr defaultRowHeight="12.75"/>
  <cols>
    <col min="1" max="1" width="7.42578125" customWidth="1"/>
    <col min="2" max="2" width="8" customWidth="1"/>
    <col min="3" max="3" width="7.7109375" customWidth="1"/>
    <col min="4" max="4" width="8.28515625" customWidth="1"/>
    <col min="5" max="5" width="6.5703125" customWidth="1"/>
    <col min="6" max="6" width="8.7109375" customWidth="1"/>
    <col min="7" max="7" width="0.7109375" customWidth="1"/>
    <col min="8" max="8" width="9.85546875" customWidth="1"/>
    <col min="9" max="9" width="9" customWidth="1"/>
    <col min="10" max="10" width="6.7109375" bestFit="1" customWidth="1"/>
    <col min="11" max="11" width="5.42578125" customWidth="1"/>
    <col min="12" max="12" width="10.7109375" customWidth="1"/>
    <col min="13" max="13" width="8.28515625" customWidth="1"/>
    <col min="14" max="14" width="7.28515625" bestFit="1" customWidth="1"/>
    <col min="15" max="15" width="11.28515625" customWidth="1"/>
    <col min="16" max="16" width="9.5703125" customWidth="1"/>
    <col min="17" max="17" width="10.28515625" bestFit="1" customWidth="1"/>
    <col min="18" max="18" width="10.28515625" customWidth="1"/>
  </cols>
  <sheetData>
    <row r="1" spans="1:18" ht="18">
      <c r="A1" s="1"/>
      <c r="B1" s="1"/>
      <c r="C1" s="2"/>
      <c r="D1" s="2"/>
      <c r="E1" s="1"/>
      <c r="F1" s="3" t="s">
        <v>0</v>
      </c>
      <c r="G1" s="3"/>
      <c r="H1" s="3"/>
      <c r="I1" s="4"/>
      <c r="J1" s="4"/>
      <c r="K1" s="4"/>
      <c r="L1" s="4"/>
      <c r="M1" s="5"/>
      <c r="N1" s="5"/>
      <c r="O1" s="5"/>
      <c r="P1" s="5"/>
      <c r="Q1" s="1"/>
      <c r="R1" s="1"/>
    </row>
    <row r="2" spans="1:18" ht="11.65" customHeight="1">
      <c r="A2" s="1"/>
      <c r="B2" s="1"/>
      <c r="C2" s="1"/>
      <c r="D2" s="1"/>
      <c r="E2" s="6" t="s">
        <v>1</v>
      </c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>
      <c r="A3" s="97" t="s">
        <v>2</v>
      </c>
      <c r="B3" s="98"/>
      <c r="C3" s="98"/>
      <c r="D3" s="98"/>
      <c r="E3" s="98"/>
      <c r="F3" s="99"/>
      <c r="G3" s="1"/>
      <c r="H3" s="97" t="s">
        <v>3</v>
      </c>
      <c r="I3" s="98"/>
      <c r="J3" s="98"/>
      <c r="K3" s="98"/>
      <c r="L3" s="98"/>
      <c r="M3" s="98"/>
      <c r="N3" s="98"/>
      <c r="O3" s="99"/>
      <c r="P3" s="7"/>
      <c r="Q3" s="1"/>
      <c r="R3" s="1"/>
    </row>
    <row r="4" spans="1:18">
      <c r="A4" s="89" t="s">
        <v>4</v>
      </c>
      <c r="B4" s="76"/>
      <c r="C4" s="76"/>
      <c r="D4" s="76"/>
      <c r="E4" s="76"/>
      <c r="F4" s="90"/>
      <c r="G4" s="1"/>
      <c r="H4" s="89" t="s">
        <v>5</v>
      </c>
      <c r="I4" s="76"/>
      <c r="J4" s="76"/>
      <c r="K4" s="76"/>
      <c r="L4" s="76"/>
      <c r="M4" s="76"/>
      <c r="N4" s="76"/>
      <c r="O4" s="90"/>
      <c r="P4" s="7"/>
      <c r="Q4" s="1"/>
      <c r="R4" s="1"/>
    </row>
    <row r="5" spans="1:18">
      <c r="A5" s="89" t="s">
        <v>6</v>
      </c>
      <c r="B5" s="76"/>
      <c r="C5" s="76"/>
      <c r="D5" s="76"/>
      <c r="E5" s="76"/>
      <c r="F5" s="90"/>
      <c r="G5" s="1"/>
      <c r="H5" s="89" t="s">
        <v>7</v>
      </c>
      <c r="I5" s="76"/>
      <c r="J5" s="76"/>
      <c r="K5" s="76"/>
      <c r="L5" s="76"/>
      <c r="M5" s="76"/>
      <c r="N5" s="76"/>
      <c r="O5" s="90"/>
      <c r="P5" s="7"/>
      <c r="Q5" s="1"/>
      <c r="R5" s="1"/>
    </row>
    <row r="6" spans="1:18">
      <c r="A6" s="77" t="s">
        <v>8</v>
      </c>
      <c r="B6" s="78"/>
      <c r="C6" s="78"/>
      <c r="D6" s="78"/>
      <c r="E6" s="78"/>
      <c r="F6" s="79"/>
      <c r="G6" s="1"/>
      <c r="H6" s="89" t="s">
        <v>9</v>
      </c>
      <c r="I6" s="76"/>
      <c r="J6" s="76"/>
      <c r="K6" s="76"/>
      <c r="L6" s="76"/>
      <c r="M6" s="76"/>
      <c r="N6" s="76"/>
      <c r="O6" s="90"/>
      <c r="P6" s="7"/>
      <c r="Q6" s="1"/>
      <c r="R6" s="1"/>
    </row>
    <row r="7" spans="1:18" ht="16.149999999999999" customHeight="1">
      <c r="A7" s="91" t="s">
        <v>10</v>
      </c>
      <c r="B7" s="92"/>
      <c r="C7" s="92"/>
      <c r="D7" s="92"/>
      <c r="E7" s="92"/>
      <c r="F7" s="93"/>
      <c r="G7" s="1"/>
      <c r="H7" s="89" t="s">
        <v>11</v>
      </c>
      <c r="I7" s="76"/>
      <c r="J7" s="76"/>
      <c r="K7" s="76"/>
      <c r="L7" s="76"/>
      <c r="M7" s="76"/>
      <c r="N7" s="76"/>
      <c r="O7" s="90"/>
      <c r="P7" s="7"/>
      <c r="Q7" s="1"/>
      <c r="R7" s="1"/>
    </row>
    <row r="8" spans="1:18">
      <c r="A8" s="94"/>
      <c r="B8" s="95"/>
      <c r="C8" s="95"/>
      <c r="D8" s="95"/>
      <c r="E8" s="95"/>
      <c r="F8" s="96"/>
      <c r="G8" s="1"/>
      <c r="H8" s="77" t="s">
        <v>12</v>
      </c>
      <c r="I8" s="78"/>
      <c r="J8" s="78"/>
      <c r="K8" s="78"/>
      <c r="L8" s="78"/>
      <c r="M8" s="78"/>
      <c r="N8" s="78"/>
      <c r="O8" s="79"/>
      <c r="P8" s="4"/>
      <c r="Q8" s="1"/>
      <c r="R8" s="1"/>
    </row>
    <row r="9" spans="1:18">
      <c r="A9" s="1"/>
      <c r="B9" s="1"/>
      <c r="C9" s="1"/>
      <c r="D9" s="1"/>
      <c r="E9" s="1"/>
      <c r="F9" s="1"/>
      <c r="G9" s="1"/>
      <c r="H9" s="77" t="s">
        <v>13</v>
      </c>
      <c r="I9" s="78"/>
      <c r="J9" s="78"/>
      <c r="K9" s="78"/>
      <c r="L9" s="78"/>
      <c r="M9" s="78"/>
      <c r="N9" s="78"/>
      <c r="O9" s="79"/>
      <c r="P9" s="4"/>
      <c r="Q9" s="1"/>
      <c r="R9" s="1"/>
    </row>
    <row r="10" spans="1:18" ht="14.65" customHeight="1">
      <c r="A10" s="1"/>
      <c r="B10" s="1"/>
      <c r="C10" s="1"/>
      <c r="D10" s="1"/>
      <c r="E10" s="1"/>
      <c r="F10" s="1"/>
      <c r="G10" s="1"/>
      <c r="H10" s="77" t="s">
        <v>14</v>
      </c>
      <c r="I10" s="78"/>
      <c r="J10" s="78"/>
      <c r="K10" s="78"/>
      <c r="L10" s="78"/>
      <c r="M10" s="78"/>
      <c r="N10" s="78"/>
      <c r="O10" s="79"/>
      <c r="P10" s="4"/>
      <c r="Q10" s="1"/>
      <c r="R10" s="1"/>
    </row>
    <row r="11" spans="1:18" ht="14.65" customHeight="1">
      <c r="A11" s="1"/>
      <c r="B11" s="1"/>
      <c r="C11" s="1"/>
      <c r="D11" s="1"/>
      <c r="E11" s="1"/>
      <c r="F11" s="1"/>
      <c r="G11" s="1"/>
      <c r="H11" s="80" t="s">
        <v>15</v>
      </c>
      <c r="I11" s="81"/>
      <c r="J11" s="81"/>
      <c r="K11" s="81"/>
      <c r="L11" s="81"/>
      <c r="M11" s="81"/>
      <c r="N11" s="81"/>
      <c r="O11" s="82"/>
      <c r="P11" s="4"/>
      <c r="Q11" s="1"/>
      <c r="R11" s="1"/>
    </row>
    <row r="12" spans="1:18">
      <c r="A12" s="1"/>
      <c r="B12" s="1"/>
      <c r="C12" s="1"/>
      <c r="D12" s="1"/>
      <c r="E12" s="1"/>
      <c r="F12" s="1"/>
      <c r="G12" s="1"/>
      <c r="H12" s="5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>
      <c r="A13" s="1"/>
      <c r="B13" s="1"/>
      <c r="C13" s="1"/>
      <c r="D13" s="1"/>
      <c r="E13" s="1"/>
      <c r="F13" s="1"/>
      <c r="G13" s="8"/>
      <c r="H13" s="83" t="s">
        <v>16</v>
      </c>
      <c r="I13" s="84"/>
      <c r="J13" s="83" t="s">
        <v>17</v>
      </c>
      <c r="K13" s="84"/>
      <c r="L13" s="85"/>
      <c r="M13" s="85"/>
      <c r="N13" s="9"/>
      <c r="O13" s="9"/>
      <c r="P13" s="9"/>
      <c r="Q13" s="1"/>
      <c r="R13" s="1"/>
    </row>
    <row r="14" spans="1:18" ht="38.25" customHeight="1">
      <c r="A14" s="10" t="s">
        <v>18</v>
      </c>
      <c r="B14" s="11" t="s">
        <v>19</v>
      </c>
      <c r="C14" s="12" t="s">
        <v>20</v>
      </c>
      <c r="D14" s="12" t="s">
        <v>21</v>
      </c>
      <c r="E14" s="11" t="s">
        <v>22</v>
      </c>
      <c r="F14" s="11" t="s">
        <v>23</v>
      </c>
      <c r="G14" s="1"/>
      <c r="H14" s="13" t="s">
        <v>24</v>
      </c>
      <c r="I14" s="14" t="s">
        <v>25</v>
      </c>
      <c r="J14" s="13" t="s">
        <v>26</v>
      </c>
      <c r="K14" s="13" t="s">
        <v>27</v>
      </c>
      <c r="L14" s="11" t="s">
        <v>28</v>
      </c>
      <c r="M14" s="11" t="s">
        <v>29</v>
      </c>
      <c r="N14" s="11" t="s">
        <v>30</v>
      </c>
      <c r="O14" s="11" t="s">
        <v>31</v>
      </c>
      <c r="P14" s="11" t="s">
        <v>33</v>
      </c>
      <c r="Q14" s="12" t="s">
        <v>34</v>
      </c>
      <c r="R14" s="12" t="s">
        <v>35</v>
      </c>
    </row>
    <row r="15" spans="1:18">
      <c r="A15" s="15">
        <v>44470</v>
      </c>
      <c r="B15" s="16">
        <v>88692</v>
      </c>
      <c r="C15" s="16">
        <v>47807</v>
      </c>
      <c r="D15" s="16">
        <v>11084</v>
      </c>
      <c r="E15" s="16">
        <v>2519</v>
      </c>
      <c r="F15" s="16">
        <v>9560</v>
      </c>
      <c r="G15" s="1"/>
      <c r="H15" s="17">
        <v>1900</v>
      </c>
      <c r="I15" s="16">
        <v>4937</v>
      </c>
      <c r="J15" s="16">
        <v>870</v>
      </c>
      <c r="K15" s="16">
        <v>800</v>
      </c>
      <c r="L15" s="17">
        <v>0</v>
      </c>
      <c r="M15" s="16">
        <v>36680</v>
      </c>
      <c r="N15" s="16">
        <v>0</v>
      </c>
      <c r="O15" s="16">
        <v>0</v>
      </c>
      <c r="P15" s="16">
        <v>9255</v>
      </c>
      <c r="Q15" s="16">
        <f>SUM(B15:P15)</f>
        <v>214104</v>
      </c>
      <c r="R15" s="35">
        <f>Q15/2000</f>
        <v>107.05200000000001</v>
      </c>
    </row>
    <row r="16" spans="1:18">
      <c r="A16" s="15">
        <v>44501</v>
      </c>
      <c r="B16" s="16">
        <v>79738</v>
      </c>
      <c r="C16" s="16">
        <v>31675</v>
      </c>
      <c r="D16" s="16">
        <v>8421</v>
      </c>
      <c r="E16" s="20">
        <v>1874</v>
      </c>
      <c r="F16" s="16">
        <v>8320</v>
      </c>
      <c r="G16" s="1">
        <v>0</v>
      </c>
      <c r="H16" s="16">
        <v>740</v>
      </c>
      <c r="I16" s="16">
        <v>2295</v>
      </c>
      <c r="J16" s="16">
        <v>920</v>
      </c>
      <c r="K16" s="16">
        <v>0</v>
      </c>
      <c r="L16" s="16">
        <v>12435</v>
      </c>
      <c r="M16" s="16">
        <v>27180</v>
      </c>
      <c r="N16" s="16">
        <v>0</v>
      </c>
      <c r="O16" s="16">
        <v>0</v>
      </c>
      <c r="P16" s="16">
        <v>10725</v>
      </c>
      <c r="Q16" s="16">
        <f t="shared" ref="Q16:Q26" si="0">SUM(B16:P16)</f>
        <v>184323</v>
      </c>
      <c r="R16" s="35">
        <f>Q16/2000</f>
        <v>92.161500000000004</v>
      </c>
    </row>
    <row r="17" spans="1:18">
      <c r="A17" s="15">
        <v>44531</v>
      </c>
      <c r="B17" s="16">
        <v>40525</v>
      </c>
      <c r="C17" s="16">
        <v>36412</v>
      </c>
      <c r="D17" s="16">
        <v>9674</v>
      </c>
      <c r="E17" s="16">
        <v>346</v>
      </c>
      <c r="F17" s="16">
        <v>4960</v>
      </c>
      <c r="G17" s="1"/>
      <c r="H17" s="16">
        <v>440</v>
      </c>
      <c r="I17" s="16">
        <v>2972</v>
      </c>
      <c r="J17" s="16">
        <v>1320</v>
      </c>
      <c r="K17" s="16">
        <v>440</v>
      </c>
      <c r="L17" s="16">
        <v>20238</v>
      </c>
      <c r="M17" s="16">
        <v>43920</v>
      </c>
      <c r="N17" s="16">
        <v>20754</v>
      </c>
      <c r="O17" s="16">
        <v>0</v>
      </c>
      <c r="P17" s="16">
        <v>5211</v>
      </c>
      <c r="Q17" s="16">
        <f t="shared" si="0"/>
        <v>187212</v>
      </c>
      <c r="R17" s="35">
        <f>Q17/2000</f>
        <v>93.605999999999995</v>
      </c>
    </row>
    <row r="18" spans="1:18">
      <c r="A18" s="15">
        <v>44562</v>
      </c>
      <c r="B18" s="16">
        <v>63444</v>
      </c>
      <c r="C18" s="16">
        <v>20634</v>
      </c>
      <c r="D18" s="16">
        <v>6532</v>
      </c>
      <c r="E18" s="16">
        <v>302</v>
      </c>
      <c r="F18" s="16">
        <v>5320</v>
      </c>
      <c r="G18" s="1"/>
      <c r="H18" s="16">
        <v>1640</v>
      </c>
      <c r="I18" s="16">
        <v>1328</v>
      </c>
      <c r="J18" s="16">
        <v>1200</v>
      </c>
      <c r="K18" s="16">
        <v>0</v>
      </c>
      <c r="L18" s="16">
        <v>0</v>
      </c>
      <c r="M18" s="16">
        <v>71860</v>
      </c>
      <c r="N18" s="16">
        <v>0</v>
      </c>
      <c r="O18" s="16">
        <v>1470</v>
      </c>
      <c r="P18" s="16">
        <v>8675</v>
      </c>
      <c r="Q18" s="16">
        <f t="shared" si="0"/>
        <v>182405</v>
      </c>
      <c r="R18" s="35">
        <f>Q18/2000</f>
        <v>91.202500000000001</v>
      </c>
    </row>
    <row r="19" spans="1:18">
      <c r="A19" s="15">
        <v>44593</v>
      </c>
      <c r="B19" s="16">
        <v>56687</v>
      </c>
      <c r="C19" s="16">
        <v>18532</v>
      </c>
      <c r="D19" s="16">
        <v>5643</v>
      </c>
      <c r="E19" s="16">
        <v>947</v>
      </c>
      <c r="F19" s="16">
        <v>8120</v>
      </c>
      <c r="G19" s="1"/>
      <c r="H19" s="16">
        <v>1280</v>
      </c>
      <c r="I19" s="16">
        <v>3586</v>
      </c>
      <c r="J19" s="16">
        <v>520</v>
      </c>
      <c r="K19" s="16">
        <v>0</v>
      </c>
      <c r="L19" s="16">
        <v>13857</v>
      </c>
      <c r="M19" s="16">
        <v>45120</v>
      </c>
      <c r="N19" s="16">
        <v>0</v>
      </c>
      <c r="O19" s="16">
        <v>0</v>
      </c>
      <c r="P19" s="16">
        <v>17445</v>
      </c>
      <c r="Q19" s="16">
        <f t="shared" si="0"/>
        <v>171737</v>
      </c>
      <c r="R19" s="35">
        <f t="shared" ref="R19:R26" si="1">Q19/2000</f>
        <v>85.868499999999997</v>
      </c>
    </row>
    <row r="20" spans="1:18">
      <c r="A20" s="15">
        <v>44621</v>
      </c>
      <c r="B20" s="16">
        <v>75570</v>
      </c>
      <c r="C20" s="16">
        <v>32617</v>
      </c>
      <c r="D20" s="16">
        <v>10066</v>
      </c>
      <c r="E20" s="16">
        <v>745</v>
      </c>
      <c r="F20" s="16">
        <v>6280</v>
      </c>
      <c r="G20" s="1"/>
      <c r="H20" s="16">
        <v>2220</v>
      </c>
      <c r="I20" s="16">
        <v>4058</v>
      </c>
      <c r="J20" s="16">
        <v>3360</v>
      </c>
      <c r="K20" s="16">
        <v>580</v>
      </c>
      <c r="L20" s="16">
        <v>0</v>
      </c>
      <c r="M20" s="16">
        <v>36173</v>
      </c>
      <c r="N20" s="16">
        <v>18015</v>
      </c>
      <c r="O20" s="16">
        <v>0</v>
      </c>
      <c r="P20" s="16">
        <v>12868</v>
      </c>
      <c r="Q20" s="16">
        <f t="shared" si="0"/>
        <v>202552</v>
      </c>
      <c r="R20" s="35">
        <f t="shared" si="1"/>
        <v>101.276</v>
      </c>
    </row>
    <row r="21" spans="1:18">
      <c r="A21" s="15">
        <v>44652</v>
      </c>
      <c r="B21" s="16">
        <v>82119</v>
      </c>
      <c r="C21" s="16">
        <v>27784</v>
      </c>
      <c r="D21" s="16">
        <v>7435</v>
      </c>
      <c r="E21" s="16">
        <v>791</v>
      </c>
      <c r="F21" s="16">
        <v>7580</v>
      </c>
      <c r="G21" s="1"/>
      <c r="H21" s="16">
        <v>1340</v>
      </c>
      <c r="I21" s="16">
        <v>3198</v>
      </c>
      <c r="J21" s="16">
        <v>320</v>
      </c>
      <c r="K21" s="16">
        <v>0</v>
      </c>
      <c r="L21" s="16">
        <v>0</v>
      </c>
      <c r="M21" s="16">
        <v>38900</v>
      </c>
      <c r="N21" s="16">
        <v>0</v>
      </c>
      <c r="O21" s="16">
        <v>0</v>
      </c>
      <c r="P21" s="16">
        <v>14033</v>
      </c>
      <c r="Q21" s="16">
        <f t="shared" si="0"/>
        <v>183500</v>
      </c>
      <c r="R21" s="35">
        <f t="shared" si="1"/>
        <v>91.75</v>
      </c>
    </row>
    <row r="22" spans="1:18">
      <c r="A22" s="15">
        <v>44682</v>
      </c>
      <c r="B22" s="16">
        <v>46042</v>
      </c>
      <c r="C22" s="16">
        <v>29873</v>
      </c>
      <c r="D22" s="16">
        <v>7711</v>
      </c>
      <c r="E22" s="16">
        <v>925</v>
      </c>
      <c r="F22" s="16">
        <v>6200</v>
      </c>
      <c r="G22" s="1"/>
      <c r="H22" s="16">
        <v>1200</v>
      </c>
      <c r="I22" s="27">
        <v>3823</v>
      </c>
      <c r="J22" s="16">
        <v>200</v>
      </c>
      <c r="K22" s="16">
        <v>0</v>
      </c>
      <c r="L22" s="16">
        <v>12352</v>
      </c>
      <c r="M22" s="16">
        <v>53340</v>
      </c>
      <c r="N22" s="16">
        <v>0</v>
      </c>
      <c r="O22" s="16">
        <v>2759</v>
      </c>
      <c r="P22" s="16">
        <v>19517</v>
      </c>
      <c r="Q22" s="16">
        <f t="shared" si="0"/>
        <v>183942</v>
      </c>
      <c r="R22" s="35">
        <f t="shared" si="1"/>
        <v>91.971000000000004</v>
      </c>
    </row>
    <row r="23" spans="1:18">
      <c r="A23" s="15">
        <v>44713</v>
      </c>
      <c r="B23" s="16">
        <v>66337</v>
      </c>
      <c r="C23" s="16">
        <v>41789</v>
      </c>
      <c r="D23" s="16">
        <v>19169</v>
      </c>
      <c r="E23" s="16">
        <v>239</v>
      </c>
      <c r="F23" s="16">
        <v>5400</v>
      </c>
      <c r="G23" s="1"/>
      <c r="H23" s="16">
        <v>0</v>
      </c>
      <c r="I23" s="16">
        <v>1638</v>
      </c>
      <c r="J23" s="16">
        <v>400</v>
      </c>
      <c r="K23" s="16">
        <v>0</v>
      </c>
      <c r="L23" s="16">
        <v>0</v>
      </c>
      <c r="M23" s="36">
        <v>51100</v>
      </c>
      <c r="N23" s="16">
        <v>0</v>
      </c>
      <c r="O23" s="16">
        <v>0</v>
      </c>
      <c r="P23" s="37">
        <v>37501</v>
      </c>
      <c r="Q23" s="16">
        <f t="shared" si="0"/>
        <v>223573</v>
      </c>
      <c r="R23" s="35">
        <f t="shared" si="1"/>
        <v>111.7865</v>
      </c>
    </row>
    <row r="24" spans="1:18">
      <c r="A24" s="15">
        <v>44743</v>
      </c>
      <c r="B24" s="16">
        <v>17346</v>
      </c>
      <c r="C24" s="16">
        <v>8861</v>
      </c>
      <c r="D24" s="16">
        <v>8861</v>
      </c>
      <c r="E24" s="16">
        <v>427</v>
      </c>
      <c r="F24" s="16">
        <v>3100</v>
      </c>
      <c r="G24" s="1"/>
      <c r="H24" s="16">
        <v>1960</v>
      </c>
      <c r="I24" s="16">
        <v>1771</v>
      </c>
      <c r="J24" s="16">
        <v>560</v>
      </c>
      <c r="K24" s="16">
        <v>1000</v>
      </c>
      <c r="L24" s="16">
        <v>14886</v>
      </c>
      <c r="M24" s="16">
        <v>15720</v>
      </c>
      <c r="N24" s="16">
        <v>0</v>
      </c>
      <c r="O24" s="16">
        <v>0</v>
      </c>
      <c r="P24" s="16">
        <v>40648</v>
      </c>
      <c r="Q24" s="16">
        <f>SUM(B24:P24)</f>
        <v>115140</v>
      </c>
      <c r="R24" s="35">
        <f t="shared" si="1"/>
        <v>57.57</v>
      </c>
    </row>
    <row r="25" spans="1:18">
      <c r="A25" s="15">
        <v>44774</v>
      </c>
      <c r="B25" s="16">
        <v>188802</v>
      </c>
      <c r="C25" s="16">
        <v>46276</v>
      </c>
      <c r="D25" s="16">
        <v>11917</v>
      </c>
      <c r="E25" s="16">
        <v>307</v>
      </c>
      <c r="F25" s="16">
        <v>9200</v>
      </c>
      <c r="G25" s="1"/>
      <c r="H25" s="63">
        <v>0</v>
      </c>
      <c r="I25" s="16">
        <v>1440</v>
      </c>
      <c r="J25" s="16">
        <v>400</v>
      </c>
      <c r="K25" s="16">
        <v>0</v>
      </c>
      <c r="L25" s="16">
        <v>0</v>
      </c>
      <c r="M25" s="16">
        <v>36760</v>
      </c>
      <c r="N25" s="16">
        <v>0</v>
      </c>
      <c r="O25" s="16">
        <v>0</v>
      </c>
      <c r="P25" s="16">
        <v>19288</v>
      </c>
      <c r="Q25" s="16">
        <f>SUM(B25:P25)</f>
        <v>314390</v>
      </c>
      <c r="R25" s="35">
        <f>Q25/2000</f>
        <v>157.19499999999999</v>
      </c>
    </row>
    <row r="26" spans="1:18">
      <c r="A26" s="15">
        <v>44805</v>
      </c>
      <c r="B26" s="16">
        <v>120267</v>
      </c>
      <c r="C26" s="16">
        <v>35882</v>
      </c>
      <c r="D26" s="16">
        <v>13058</v>
      </c>
      <c r="E26" s="16">
        <v>2669</v>
      </c>
      <c r="F26" s="16">
        <v>10460</v>
      </c>
      <c r="G26" s="1"/>
      <c r="H26" s="64">
        <v>1860</v>
      </c>
      <c r="I26" s="16">
        <v>4599</v>
      </c>
      <c r="J26" s="16">
        <v>400</v>
      </c>
      <c r="K26" s="16">
        <v>0</v>
      </c>
      <c r="L26" s="16">
        <v>13461</v>
      </c>
      <c r="M26" s="16">
        <v>45580</v>
      </c>
      <c r="N26" s="16">
        <v>0</v>
      </c>
      <c r="O26" s="16">
        <v>0</v>
      </c>
      <c r="P26" s="16">
        <v>40348</v>
      </c>
      <c r="Q26" s="16">
        <f t="shared" si="0"/>
        <v>288584</v>
      </c>
      <c r="R26" s="35">
        <f t="shared" si="1"/>
        <v>144.292</v>
      </c>
    </row>
    <row r="27" spans="1:18">
      <c r="A27" s="21"/>
      <c r="B27" s="8"/>
      <c r="C27" s="8"/>
      <c r="D27" s="8"/>
      <c r="E27" s="8"/>
      <c r="F27" s="8"/>
      <c r="G27" s="1"/>
      <c r="H27" s="8"/>
      <c r="I27" s="22"/>
      <c r="J27" s="1"/>
      <c r="K27" s="1"/>
      <c r="L27" s="1"/>
      <c r="M27" s="1"/>
      <c r="N27" s="1"/>
      <c r="O27" s="1"/>
      <c r="P27" s="1"/>
      <c r="Q27" s="22"/>
      <c r="R27" s="35"/>
    </row>
    <row r="28" spans="1:18" ht="25.5">
      <c r="A28" s="23" t="s">
        <v>36</v>
      </c>
      <c r="B28" s="16">
        <f>SUM(B15:B27)</f>
        <v>925569</v>
      </c>
      <c r="C28" s="16">
        <f>SUM(C15:C27)</f>
        <v>378142</v>
      </c>
      <c r="D28" s="16">
        <f>SUM(D15:D26)</f>
        <v>119571</v>
      </c>
      <c r="E28" s="16">
        <f>SUM(E15:E26)</f>
        <v>12091</v>
      </c>
      <c r="F28" s="16">
        <f>SUM(F15:F26)</f>
        <v>84500</v>
      </c>
      <c r="G28" s="1"/>
      <c r="H28" s="16">
        <f>SUM(H15:H26)</f>
        <v>14580</v>
      </c>
      <c r="I28" s="16">
        <f t="shared" ref="I28:M28" si="2">SUM(I15:I26)</f>
        <v>35645</v>
      </c>
      <c r="J28" s="16">
        <f t="shared" si="2"/>
        <v>10470</v>
      </c>
      <c r="K28" s="16">
        <f t="shared" si="2"/>
        <v>2820</v>
      </c>
      <c r="L28" s="16">
        <f t="shared" si="2"/>
        <v>87229</v>
      </c>
      <c r="M28" s="16">
        <f t="shared" si="2"/>
        <v>502333</v>
      </c>
      <c r="N28" s="16">
        <f>SUM(N15:N26)</f>
        <v>38769</v>
      </c>
      <c r="O28" s="16">
        <f>SUM(O15:O26)</f>
        <v>4229</v>
      </c>
      <c r="P28" s="16">
        <f>SUM(P15:P27)</f>
        <v>235514</v>
      </c>
      <c r="Q28" s="16">
        <f>SUM(Q15:Q27)</f>
        <v>2451462</v>
      </c>
      <c r="R28" s="19">
        <f>SUM(R15:R27)</f>
        <v>1225.731</v>
      </c>
    </row>
    <row r="29" spans="1:18">
      <c r="A29" s="26"/>
      <c r="B29" s="27"/>
      <c r="C29" s="27"/>
      <c r="D29" s="27"/>
      <c r="E29" s="27"/>
      <c r="F29" s="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>
      <c r="A30" s="86" t="s">
        <v>37</v>
      </c>
      <c r="B30" s="87"/>
      <c r="C30" s="87"/>
      <c r="D30" s="87"/>
      <c r="E30" s="87"/>
      <c r="F30" s="8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28" t="s">
        <v>55</v>
      </c>
      <c r="B31" s="29"/>
      <c r="C31" s="29"/>
      <c r="D31" s="29"/>
      <c r="E31" s="29"/>
      <c r="F31" s="3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28" t="s">
        <v>56</v>
      </c>
      <c r="B32" s="29"/>
      <c r="C32" s="29"/>
      <c r="D32" s="29"/>
      <c r="E32" s="29"/>
      <c r="F32" s="3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28" t="s">
        <v>57</v>
      </c>
      <c r="B33" s="29"/>
      <c r="C33" s="29"/>
      <c r="D33" s="29"/>
      <c r="E33" s="29"/>
      <c r="F33" s="3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>
      <c r="A34" s="28" t="s">
        <v>58</v>
      </c>
      <c r="B34" s="29"/>
      <c r="C34" s="29"/>
      <c r="D34" s="29"/>
      <c r="E34" s="29"/>
      <c r="F34" s="31"/>
      <c r="G34" s="1"/>
      <c r="H34" s="8"/>
      <c r="I34" s="8"/>
      <c r="J34" s="8"/>
      <c r="K34" s="8"/>
      <c r="L34" s="1"/>
      <c r="M34" s="1"/>
      <c r="N34" s="1"/>
      <c r="O34" s="1"/>
      <c r="P34" s="1"/>
      <c r="Q34" s="1"/>
      <c r="R34" s="1"/>
    </row>
    <row r="35" spans="1:18">
      <c r="A35" s="32" t="s">
        <v>59</v>
      </c>
      <c r="B35" s="33"/>
      <c r="C35" s="33"/>
      <c r="D35" s="33"/>
      <c r="E35" s="33"/>
      <c r="F35" s="34"/>
      <c r="G35" s="1"/>
      <c r="H35" s="76" t="s">
        <v>60</v>
      </c>
      <c r="I35" s="76"/>
      <c r="J35" s="76"/>
      <c r="K35" s="76"/>
      <c r="L35" s="1"/>
      <c r="M35" s="1"/>
      <c r="N35" s="1"/>
      <c r="O35" s="1"/>
      <c r="P35" s="1"/>
      <c r="Q35" s="1"/>
      <c r="R35" s="1"/>
    </row>
    <row r="36" spans="1:18">
      <c r="A36" s="2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>
      <c r="A37" s="2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A39" s="2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2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1"/>
      <c r="B42" s="1"/>
      <c r="C42" s="1"/>
      <c r="D42" s="2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3:F3"/>
    <mergeCell ref="H3:O3"/>
    <mergeCell ref="A4:F4"/>
    <mergeCell ref="H4:O4"/>
    <mergeCell ref="A5:F5"/>
    <mergeCell ref="H5:O5"/>
    <mergeCell ref="A30:F30"/>
    <mergeCell ref="A6:F6"/>
    <mergeCell ref="H6:O6"/>
    <mergeCell ref="A7:F8"/>
    <mergeCell ref="H7:O7"/>
    <mergeCell ref="H8:O8"/>
    <mergeCell ref="H9:O9"/>
    <mergeCell ref="H35:K35"/>
    <mergeCell ref="H10:O10"/>
    <mergeCell ref="H11:O11"/>
    <mergeCell ref="H13:I13"/>
    <mergeCell ref="J13:K13"/>
    <mergeCell ref="L13:M13"/>
  </mergeCells>
  <pageMargins left="0.25" right="0.25" top="0.75" bottom="0.75" header="0.3" footer="0.3"/>
  <pageSetup scale="50" fitToHeight="0" orientation="landscape" verticalDpi="12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F6B1-8F51-4761-880D-A258B394F70B}">
  <sheetPr>
    <pageSetUpPr fitToPage="1"/>
  </sheetPr>
  <dimension ref="A1:R57"/>
  <sheetViews>
    <sheetView workbookViewId="0">
      <selection activeCell="F48" sqref="F48"/>
    </sheetView>
  </sheetViews>
  <sheetFormatPr defaultRowHeight="12.75"/>
  <cols>
    <col min="1" max="1" width="7.42578125" customWidth="1"/>
    <col min="2" max="2" width="8" customWidth="1"/>
    <col min="3" max="3" width="7.7109375" customWidth="1"/>
    <col min="4" max="4" width="8.28515625" customWidth="1"/>
    <col min="5" max="5" width="6.5703125" customWidth="1"/>
    <col min="6" max="6" width="8.7109375" customWidth="1"/>
    <col min="7" max="7" width="0.7109375" customWidth="1"/>
    <col min="8" max="8" width="9.85546875" customWidth="1"/>
    <col min="9" max="9" width="9" customWidth="1"/>
    <col min="10" max="10" width="6.5703125" bestFit="1" customWidth="1"/>
    <col min="11" max="11" width="5.42578125" customWidth="1"/>
    <col min="12" max="12" width="10.7109375" customWidth="1"/>
    <col min="13" max="13" width="8.28515625" customWidth="1"/>
    <col min="14" max="14" width="7.28515625" bestFit="1" customWidth="1"/>
    <col min="15" max="15" width="11.28515625" customWidth="1"/>
    <col min="16" max="16" width="9.5703125" customWidth="1"/>
    <col min="17" max="17" width="10.28515625" bestFit="1" customWidth="1"/>
    <col min="18" max="18" width="10.28515625" customWidth="1"/>
  </cols>
  <sheetData>
    <row r="1" spans="1:18" ht="18">
      <c r="A1" s="1"/>
      <c r="B1" s="1"/>
      <c r="C1" s="2"/>
      <c r="D1" s="2"/>
      <c r="E1" s="1"/>
      <c r="F1" s="3" t="s">
        <v>0</v>
      </c>
      <c r="G1" s="3"/>
      <c r="H1" s="3"/>
      <c r="I1" s="4"/>
      <c r="J1" s="4"/>
      <c r="K1" s="4"/>
      <c r="L1" s="4"/>
      <c r="M1" s="5"/>
      <c r="N1" s="5"/>
      <c r="O1" s="5"/>
      <c r="P1" s="5"/>
      <c r="Q1" s="1"/>
      <c r="R1" s="1"/>
    </row>
    <row r="2" spans="1:18" ht="11.65" customHeight="1">
      <c r="A2" s="1"/>
      <c r="B2" s="1"/>
      <c r="C2" s="1"/>
      <c r="D2" s="1"/>
      <c r="E2" s="6" t="s">
        <v>1</v>
      </c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>
      <c r="A3" s="97" t="s">
        <v>2</v>
      </c>
      <c r="B3" s="98"/>
      <c r="C3" s="98"/>
      <c r="D3" s="98"/>
      <c r="E3" s="98"/>
      <c r="F3" s="99"/>
      <c r="G3" s="1"/>
      <c r="H3" s="97" t="s">
        <v>3</v>
      </c>
      <c r="I3" s="98"/>
      <c r="J3" s="98"/>
      <c r="K3" s="98"/>
      <c r="L3" s="98"/>
      <c r="M3" s="98"/>
      <c r="N3" s="98"/>
      <c r="O3" s="99"/>
      <c r="P3" s="7"/>
      <c r="Q3" s="1"/>
      <c r="R3" s="1"/>
    </row>
    <row r="4" spans="1:18">
      <c r="A4" s="89" t="s">
        <v>4</v>
      </c>
      <c r="B4" s="76"/>
      <c r="C4" s="76"/>
      <c r="D4" s="76"/>
      <c r="E4" s="76"/>
      <c r="F4" s="90"/>
      <c r="G4" s="1"/>
      <c r="H4" s="89" t="s">
        <v>5</v>
      </c>
      <c r="I4" s="76"/>
      <c r="J4" s="76"/>
      <c r="K4" s="76"/>
      <c r="L4" s="76"/>
      <c r="M4" s="76"/>
      <c r="N4" s="76"/>
      <c r="O4" s="90"/>
      <c r="P4" s="7"/>
      <c r="Q4" s="1"/>
      <c r="R4" s="1"/>
    </row>
    <row r="5" spans="1:18">
      <c r="A5" s="89" t="s">
        <v>6</v>
      </c>
      <c r="B5" s="76"/>
      <c r="C5" s="76"/>
      <c r="D5" s="76"/>
      <c r="E5" s="76"/>
      <c r="F5" s="90"/>
      <c r="G5" s="1"/>
      <c r="H5" s="89" t="s">
        <v>7</v>
      </c>
      <c r="I5" s="76"/>
      <c r="J5" s="76"/>
      <c r="K5" s="76"/>
      <c r="L5" s="76"/>
      <c r="M5" s="76"/>
      <c r="N5" s="76"/>
      <c r="O5" s="90"/>
      <c r="P5" s="7"/>
      <c r="Q5" s="1"/>
      <c r="R5" s="1"/>
    </row>
    <row r="6" spans="1:18">
      <c r="A6" s="77" t="s">
        <v>8</v>
      </c>
      <c r="B6" s="78"/>
      <c r="C6" s="78"/>
      <c r="D6" s="78"/>
      <c r="E6" s="78"/>
      <c r="F6" s="79"/>
      <c r="G6" s="1"/>
      <c r="H6" s="89" t="s">
        <v>9</v>
      </c>
      <c r="I6" s="76"/>
      <c r="J6" s="76"/>
      <c r="K6" s="76"/>
      <c r="L6" s="76"/>
      <c r="M6" s="76"/>
      <c r="N6" s="76"/>
      <c r="O6" s="90"/>
      <c r="P6" s="7"/>
      <c r="Q6" s="1"/>
      <c r="R6" s="1"/>
    </row>
    <row r="7" spans="1:18" ht="16.149999999999999" customHeight="1">
      <c r="A7" s="91" t="s">
        <v>10</v>
      </c>
      <c r="B7" s="92"/>
      <c r="C7" s="92"/>
      <c r="D7" s="92"/>
      <c r="E7" s="92"/>
      <c r="F7" s="93"/>
      <c r="G7" s="1"/>
      <c r="H7" s="89" t="s">
        <v>11</v>
      </c>
      <c r="I7" s="76"/>
      <c r="J7" s="76"/>
      <c r="K7" s="76"/>
      <c r="L7" s="76"/>
      <c r="M7" s="76"/>
      <c r="N7" s="76"/>
      <c r="O7" s="90"/>
      <c r="P7" s="7"/>
      <c r="Q7" s="1"/>
      <c r="R7" s="1"/>
    </row>
    <row r="8" spans="1:18">
      <c r="A8" s="94"/>
      <c r="B8" s="95"/>
      <c r="C8" s="95"/>
      <c r="D8" s="95"/>
      <c r="E8" s="95"/>
      <c r="F8" s="96"/>
      <c r="G8" s="1"/>
      <c r="H8" s="77" t="s">
        <v>12</v>
      </c>
      <c r="I8" s="78"/>
      <c r="J8" s="78"/>
      <c r="K8" s="78"/>
      <c r="L8" s="78"/>
      <c r="M8" s="78"/>
      <c r="N8" s="78"/>
      <c r="O8" s="79"/>
      <c r="P8" s="4"/>
      <c r="Q8" s="1"/>
      <c r="R8" s="1"/>
    </row>
    <row r="9" spans="1:18">
      <c r="A9" s="1"/>
      <c r="B9" s="1"/>
      <c r="C9" s="1"/>
      <c r="D9" s="1"/>
      <c r="E9" s="1"/>
      <c r="F9" s="1"/>
      <c r="G9" s="1"/>
      <c r="H9" s="77" t="s">
        <v>13</v>
      </c>
      <c r="I9" s="78"/>
      <c r="J9" s="78"/>
      <c r="K9" s="78"/>
      <c r="L9" s="78"/>
      <c r="M9" s="78"/>
      <c r="N9" s="78"/>
      <c r="O9" s="79"/>
      <c r="P9" s="4"/>
      <c r="Q9" s="1"/>
      <c r="R9" s="1"/>
    </row>
    <row r="10" spans="1:18" ht="14.65" customHeight="1">
      <c r="A10" s="1"/>
      <c r="B10" s="1"/>
      <c r="C10" s="1"/>
      <c r="D10" s="1"/>
      <c r="E10" s="1"/>
      <c r="F10" s="1"/>
      <c r="G10" s="1"/>
      <c r="H10" s="77" t="s">
        <v>14</v>
      </c>
      <c r="I10" s="78"/>
      <c r="J10" s="78"/>
      <c r="K10" s="78"/>
      <c r="L10" s="78"/>
      <c r="M10" s="78"/>
      <c r="N10" s="78"/>
      <c r="O10" s="79"/>
      <c r="P10" s="4"/>
      <c r="Q10" s="1"/>
      <c r="R10" s="1"/>
    </row>
    <row r="11" spans="1:18" ht="14.65" customHeight="1">
      <c r="A11" s="1"/>
      <c r="B11" s="1"/>
      <c r="C11" s="1"/>
      <c r="D11" s="1"/>
      <c r="E11" s="1"/>
      <c r="F11" s="1"/>
      <c r="G11" s="1"/>
      <c r="H11" s="80" t="s">
        <v>15</v>
      </c>
      <c r="I11" s="81"/>
      <c r="J11" s="81"/>
      <c r="K11" s="81"/>
      <c r="L11" s="81"/>
      <c r="M11" s="81"/>
      <c r="N11" s="81"/>
      <c r="O11" s="82"/>
      <c r="P11" s="4"/>
      <c r="Q11" s="1"/>
      <c r="R11" s="1"/>
    </row>
    <row r="12" spans="1:18">
      <c r="A12" s="1"/>
      <c r="B12" s="1"/>
      <c r="C12" s="1"/>
      <c r="D12" s="1"/>
      <c r="E12" s="1"/>
      <c r="F12" s="1"/>
      <c r="G12" s="1"/>
      <c r="H12" s="5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>
      <c r="A13" s="1"/>
      <c r="B13" s="1"/>
      <c r="C13" s="1"/>
      <c r="D13" s="1"/>
      <c r="E13" s="1"/>
      <c r="F13" s="1"/>
      <c r="G13" s="8"/>
      <c r="H13" s="83" t="s">
        <v>16</v>
      </c>
      <c r="I13" s="84"/>
      <c r="J13" s="83" t="s">
        <v>17</v>
      </c>
      <c r="K13" s="84"/>
      <c r="L13" s="85"/>
      <c r="M13" s="85"/>
      <c r="N13" s="9"/>
      <c r="O13" s="9"/>
      <c r="P13" s="9"/>
      <c r="Q13" s="1"/>
      <c r="R13" s="1"/>
    </row>
    <row r="14" spans="1:18" ht="38.25" customHeight="1">
      <c r="A14" s="10" t="s">
        <v>18</v>
      </c>
      <c r="B14" s="11" t="s">
        <v>19</v>
      </c>
      <c r="C14" s="12" t="s">
        <v>20</v>
      </c>
      <c r="D14" s="12" t="s">
        <v>21</v>
      </c>
      <c r="E14" s="11" t="s">
        <v>22</v>
      </c>
      <c r="F14" s="11" t="s">
        <v>23</v>
      </c>
      <c r="G14" s="1"/>
      <c r="H14" s="13" t="s">
        <v>24</v>
      </c>
      <c r="I14" s="14" t="s">
        <v>25</v>
      </c>
      <c r="J14" s="13" t="s">
        <v>26</v>
      </c>
      <c r="K14" s="13" t="s">
        <v>27</v>
      </c>
      <c r="L14" s="11" t="s">
        <v>28</v>
      </c>
      <c r="M14" s="11" t="s">
        <v>29</v>
      </c>
      <c r="N14" s="11" t="s">
        <v>30</v>
      </c>
      <c r="O14" s="11" t="s">
        <v>31</v>
      </c>
      <c r="P14" s="11" t="s">
        <v>33</v>
      </c>
      <c r="Q14" s="12" t="s">
        <v>34</v>
      </c>
      <c r="R14" s="12" t="s">
        <v>35</v>
      </c>
    </row>
    <row r="15" spans="1:18">
      <c r="A15" s="15">
        <v>44105</v>
      </c>
      <c r="B15" s="16">
        <v>83108</v>
      </c>
      <c r="C15" s="16">
        <v>35214</v>
      </c>
      <c r="D15" s="16">
        <v>29047</v>
      </c>
      <c r="E15" s="16">
        <v>1052</v>
      </c>
      <c r="F15" s="16">
        <v>9180</v>
      </c>
      <c r="G15" s="1">
        <v>1</v>
      </c>
      <c r="H15" s="17">
        <v>1440</v>
      </c>
      <c r="I15" s="16">
        <v>1254</v>
      </c>
      <c r="J15" s="16">
        <v>960</v>
      </c>
      <c r="K15" s="16">
        <v>425</v>
      </c>
      <c r="L15" s="17">
        <v>0</v>
      </c>
      <c r="M15" s="16">
        <v>22860</v>
      </c>
      <c r="N15" s="16">
        <v>20807</v>
      </c>
      <c r="O15" s="16">
        <v>0</v>
      </c>
      <c r="P15" s="16">
        <v>29623</v>
      </c>
      <c r="Q15" s="16">
        <f>SUM(B15:P15)</f>
        <v>234971</v>
      </c>
      <c r="R15" s="35">
        <f>Q15/2000</f>
        <v>117.4855</v>
      </c>
    </row>
    <row r="16" spans="1:18">
      <c r="A16" s="15">
        <v>44136</v>
      </c>
      <c r="B16" s="16">
        <v>42482</v>
      </c>
      <c r="C16" s="16">
        <v>14632</v>
      </c>
      <c r="D16" s="16">
        <v>12853</v>
      </c>
      <c r="E16" s="20">
        <v>467</v>
      </c>
      <c r="F16" s="16">
        <v>6480</v>
      </c>
      <c r="G16" s="1"/>
      <c r="H16" s="16">
        <v>550</v>
      </c>
      <c r="I16" s="16">
        <v>2738</v>
      </c>
      <c r="J16" s="16">
        <v>720</v>
      </c>
      <c r="K16" s="16">
        <v>0</v>
      </c>
      <c r="L16" s="16">
        <v>0</v>
      </c>
      <c r="M16" s="16">
        <v>37320</v>
      </c>
      <c r="N16" s="16">
        <v>0</v>
      </c>
      <c r="O16" s="16">
        <v>1250</v>
      </c>
      <c r="P16" s="16">
        <v>30588</v>
      </c>
      <c r="Q16" s="16">
        <f t="shared" ref="Q16:Q26" si="0">SUM(B16:P16)</f>
        <v>150080</v>
      </c>
      <c r="R16" s="35">
        <f>Q16/2000</f>
        <v>75.040000000000006</v>
      </c>
    </row>
    <row r="17" spans="1:18">
      <c r="A17" s="15">
        <v>44166</v>
      </c>
      <c r="B17" s="16">
        <v>34683</v>
      </c>
      <c r="C17" s="16">
        <v>38432</v>
      </c>
      <c r="D17" s="16">
        <v>9551</v>
      </c>
      <c r="E17" s="16">
        <v>578</v>
      </c>
      <c r="F17" s="16">
        <v>3600</v>
      </c>
      <c r="G17" s="1"/>
      <c r="H17" s="16">
        <v>0</v>
      </c>
      <c r="I17" s="16">
        <v>0</v>
      </c>
      <c r="J17" s="16">
        <v>480</v>
      </c>
      <c r="K17" s="16">
        <v>0</v>
      </c>
      <c r="L17" s="16">
        <v>18000</v>
      </c>
      <c r="M17" s="16">
        <v>31320</v>
      </c>
      <c r="N17" s="16">
        <v>0</v>
      </c>
      <c r="O17" s="16">
        <v>0</v>
      </c>
      <c r="P17" s="16">
        <v>11889</v>
      </c>
      <c r="Q17" s="16">
        <f t="shared" si="0"/>
        <v>148533</v>
      </c>
      <c r="R17" s="35">
        <f>Q17/2000</f>
        <v>74.266499999999994</v>
      </c>
    </row>
    <row r="18" spans="1:18">
      <c r="A18" s="15">
        <v>44197</v>
      </c>
      <c r="B18" s="16">
        <v>57381</v>
      </c>
      <c r="C18" s="16">
        <v>18221</v>
      </c>
      <c r="D18" s="16">
        <v>9183</v>
      </c>
      <c r="E18" s="16">
        <v>1632</v>
      </c>
      <c r="F18" s="16">
        <v>4980</v>
      </c>
      <c r="G18" s="1"/>
      <c r="H18" s="16">
        <v>1180</v>
      </c>
      <c r="I18" s="16">
        <v>1478</v>
      </c>
      <c r="J18" s="16">
        <v>1120</v>
      </c>
      <c r="K18" s="16">
        <v>0</v>
      </c>
      <c r="L18" s="16">
        <v>0</v>
      </c>
      <c r="M18" s="16">
        <v>3320</v>
      </c>
      <c r="N18" s="16">
        <v>15397</v>
      </c>
      <c r="O18" s="16">
        <v>0</v>
      </c>
      <c r="P18" s="16">
        <v>3842</v>
      </c>
      <c r="Q18" s="16">
        <f t="shared" si="0"/>
        <v>117734</v>
      </c>
      <c r="R18" s="35">
        <f>Q18/2000</f>
        <v>58.866999999999997</v>
      </c>
    </row>
    <row r="19" spans="1:18">
      <c r="A19" s="15">
        <v>44228</v>
      </c>
      <c r="B19" s="16">
        <v>63054</v>
      </c>
      <c r="C19" s="16">
        <v>22328</v>
      </c>
      <c r="D19" s="16">
        <v>5801</v>
      </c>
      <c r="E19" s="16">
        <v>461</v>
      </c>
      <c r="F19" s="16">
        <v>6320</v>
      </c>
      <c r="G19" s="1"/>
      <c r="H19" s="16">
        <v>2260</v>
      </c>
      <c r="I19" s="16">
        <v>2498</v>
      </c>
      <c r="J19" s="16">
        <v>364</v>
      </c>
      <c r="K19" s="16">
        <v>0</v>
      </c>
      <c r="L19" s="16">
        <v>0</v>
      </c>
      <c r="M19" s="16">
        <v>47180</v>
      </c>
      <c r="N19" s="16">
        <v>0</v>
      </c>
      <c r="O19" s="16">
        <v>0</v>
      </c>
      <c r="P19" s="16">
        <v>19452</v>
      </c>
      <c r="Q19" s="16">
        <f t="shared" si="0"/>
        <v>169718</v>
      </c>
      <c r="R19" s="35">
        <f t="shared" ref="R19:R26" si="1">Q19/2000</f>
        <v>84.858999999999995</v>
      </c>
    </row>
    <row r="20" spans="1:18">
      <c r="A20" s="15">
        <v>44256</v>
      </c>
      <c r="B20" s="16">
        <v>71098</v>
      </c>
      <c r="C20" s="16">
        <v>23602</v>
      </c>
      <c r="D20" s="16">
        <v>10837</v>
      </c>
      <c r="E20" s="16">
        <v>364</v>
      </c>
      <c r="F20" s="16">
        <v>8360</v>
      </c>
      <c r="G20" s="1"/>
      <c r="H20" s="16">
        <v>3420</v>
      </c>
      <c r="I20" s="16">
        <v>3248</v>
      </c>
      <c r="J20" s="16">
        <v>840</v>
      </c>
      <c r="K20" s="16">
        <v>0</v>
      </c>
      <c r="L20" s="16">
        <v>10636</v>
      </c>
      <c r="M20" s="16">
        <v>53480</v>
      </c>
      <c r="N20" s="16">
        <v>0</v>
      </c>
      <c r="O20" s="16">
        <v>0</v>
      </c>
      <c r="P20" s="16">
        <v>10759</v>
      </c>
      <c r="Q20" s="16">
        <f t="shared" si="0"/>
        <v>196644</v>
      </c>
      <c r="R20" s="35">
        <f t="shared" si="1"/>
        <v>98.322000000000003</v>
      </c>
    </row>
    <row r="21" spans="1:18">
      <c r="A21" s="15">
        <v>44287</v>
      </c>
      <c r="B21" s="16">
        <v>70944</v>
      </c>
      <c r="C21" s="16">
        <v>33180</v>
      </c>
      <c r="D21" s="16">
        <v>0</v>
      </c>
      <c r="E21" s="16">
        <v>437</v>
      </c>
      <c r="F21" s="16">
        <v>8140</v>
      </c>
      <c r="G21" s="1"/>
      <c r="H21" s="16">
        <v>2000</v>
      </c>
      <c r="I21" s="16">
        <v>3391</v>
      </c>
      <c r="J21" s="16">
        <v>800</v>
      </c>
      <c r="K21" s="16">
        <v>1060</v>
      </c>
      <c r="L21" s="16">
        <v>0</v>
      </c>
      <c r="M21" s="16">
        <v>40420</v>
      </c>
      <c r="N21" s="16">
        <v>20141</v>
      </c>
      <c r="O21" s="16">
        <v>0</v>
      </c>
      <c r="P21" s="16">
        <v>31890</v>
      </c>
      <c r="Q21" s="16">
        <f t="shared" si="0"/>
        <v>212403</v>
      </c>
      <c r="R21" s="35">
        <f t="shared" si="1"/>
        <v>106.2015</v>
      </c>
    </row>
    <row r="22" spans="1:18">
      <c r="A22" s="15">
        <v>44317</v>
      </c>
      <c r="B22" s="16">
        <v>43430</v>
      </c>
      <c r="C22" s="16">
        <v>48270</v>
      </c>
      <c r="D22" s="16">
        <v>4162</v>
      </c>
      <c r="E22" s="16">
        <v>1131</v>
      </c>
      <c r="F22" s="16">
        <v>5780</v>
      </c>
      <c r="G22" s="1"/>
      <c r="H22" s="16">
        <v>620</v>
      </c>
      <c r="I22" s="16">
        <v>2176</v>
      </c>
      <c r="J22" s="16">
        <v>200</v>
      </c>
      <c r="K22" s="16">
        <v>985</v>
      </c>
      <c r="L22" s="16">
        <v>0</v>
      </c>
      <c r="M22" s="16">
        <v>33740</v>
      </c>
      <c r="N22" s="16">
        <v>0</v>
      </c>
      <c r="O22" s="16">
        <v>69327</v>
      </c>
      <c r="P22" s="16">
        <v>28151</v>
      </c>
      <c r="Q22" s="16">
        <f t="shared" si="0"/>
        <v>237972</v>
      </c>
      <c r="R22" s="35">
        <f t="shared" si="1"/>
        <v>118.986</v>
      </c>
    </row>
    <row r="23" spans="1:18">
      <c r="A23" s="15">
        <v>44348</v>
      </c>
      <c r="B23" s="16">
        <v>40911</v>
      </c>
      <c r="C23" s="16">
        <v>38592</v>
      </c>
      <c r="D23" s="16">
        <v>18705</v>
      </c>
      <c r="E23" s="16">
        <v>529</v>
      </c>
      <c r="F23" s="16">
        <v>6545</v>
      </c>
      <c r="G23" s="1"/>
      <c r="H23" s="16">
        <v>880</v>
      </c>
      <c r="I23" s="16">
        <v>1035</v>
      </c>
      <c r="J23" s="16">
        <v>440</v>
      </c>
      <c r="K23" s="16">
        <v>0</v>
      </c>
      <c r="L23" s="16">
        <v>31074</v>
      </c>
      <c r="M23" s="16">
        <v>64400</v>
      </c>
      <c r="N23" s="16">
        <v>0</v>
      </c>
      <c r="O23" s="16">
        <v>0</v>
      </c>
      <c r="P23" s="16">
        <v>14292</v>
      </c>
      <c r="Q23" s="16">
        <f t="shared" si="0"/>
        <v>217403</v>
      </c>
      <c r="R23" s="35">
        <f t="shared" si="1"/>
        <v>108.7015</v>
      </c>
    </row>
    <row r="24" spans="1:18">
      <c r="A24" s="15">
        <v>44378</v>
      </c>
      <c r="B24" s="16">
        <v>69832</v>
      </c>
      <c r="C24" s="16">
        <v>41587</v>
      </c>
      <c r="D24" s="16">
        <v>13665</v>
      </c>
      <c r="E24" s="16">
        <v>2470</v>
      </c>
      <c r="F24" s="16">
        <v>5140</v>
      </c>
      <c r="G24" s="1"/>
      <c r="H24" s="16">
        <v>700</v>
      </c>
      <c r="I24" s="16">
        <v>1936</v>
      </c>
      <c r="J24" s="16">
        <v>1000</v>
      </c>
      <c r="K24" s="16">
        <v>0</v>
      </c>
      <c r="L24" s="16">
        <v>0</v>
      </c>
      <c r="M24" s="16">
        <v>29220</v>
      </c>
      <c r="N24" s="16">
        <v>18455</v>
      </c>
      <c r="O24" s="16">
        <v>0</v>
      </c>
      <c r="P24" s="16">
        <v>15862</v>
      </c>
      <c r="Q24" s="16">
        <f t="shared" si="0"/>
        <v>199867</v>
      </c>
      <c r="R24" s="35">
        <f t="shared" si="1"/>
        <v>99.933499999999995</v>
      </c>
    </row>
    <row r="25" spans="1:18">
      <c r="A25" s="15">
        <v>44409</v>
      </c>
      <c r="B25" s="16">
        <v>175549</v>
      </c>
      <c r="C25" s="16">
        <v>39888</v>
      </c>
      <c r="D25" s="16">
        <v>8058</v>
      </c>
      <c r="E25" s="16">
        <v>253</v>
      </c>
      <c r="F25" s="16">
        <v>8260</v>
      </c>
      <c r="G25" s="1"/>
      <c r="H25" s="16">
        <v>2060</v>
      </c>
      <c r="I25" s="16">
        <v>1516</v>
      </c>
      <c r="J25" s="16">
        <v>680</v>
      </c>
      <c r="K25" s="16">
        <v>0</v>
      </c>
      <c r="L25" s="16">
        <v>0</v>
      </c>
      <c r="M25" s="16">
        <v>61340</v>
      </c>
      <c r="N25" s="16">
        <v>0</v>
      </c>
      <c r="O25" s="16">
        <v>0</v>
      </c>
      <c r="P25" s="16">
        <v>28441</v>
      </c>
      <c r="Q25" s="16">
        <f>SUM(B25:P25)</f>
        <v>326045</v>
      </c>
      <c r="R25" s="35">
        <f>Q25/2000</f>
        <v>163.02250000000001</v>
      </c>
    </row>
    <row r="26" spans="1:18">
      <c r="A26" s="15">
        <v>44440</v>
      </c>
      <c r="B26" s="16">
        <v>101478</v>
      </c>
      <c r="C26" s="16">
        <v>39947</v>
      </c>
      <c r="D26" s="16">
        <v>16477</v>
      </c>
      <c r="E26" s="16">
        <v>1580</v>
      </c>
      <c r="F26" s="16">
        <v>9240</v>
      </c>
      <c r="G26" s="1"/>
      <c r="H26" s="16">
        <v>2820</v>
      </c>
      <c r="I26" s="16">
        <v>4599</v>
      </c>
      <c r="J26" s="16">
        <v>1360</v>
      </c>
      <c r="K26" s="16">
        <v>0</v>
      </c>
      <c r="L26" s="16">
        <v>0</v>
      </c>
      <c r="M26" s="16">
        <v>31740</v>
      </c>
      <c r="N26" s="16">
        <v>19629</v>
      </c>
      <c r="O26" s="16">
        <v>0</v>
      </c>
      <c r="P26" s="16">
        <v>19491</v>
      </c>
      <c r="Q26" s="16">
        <f t="shared" si="0"/>
        <v>248361</v>
      </c>
      <c r="R26" s="35">
        <f t="shared" si="1"/>
        <v>124.18049999999999</v>
      </c>
    </row>
    <row r="27" spans="1:18">
      <c r="A27" s="21"/>
      <c r="B27" s="8"/>
      <c r="C27" s="8"/>
      <c r="D27" s="8"/>
      <c r="E27" s="8"/>
      <c r="F27" s="8"/>
      <c r="G27" s="1"/>
      <c r="H27" s="8"/>
      <c r="I27" s="22"/>
      <c r="J27" s="1"/>
      <c r="K27" s="1"/>
      <c r="L27" s="1"/>
      <c r="M27" s="1"/>
      <c r="N27" s="1"/>
      <c r="O27" s="1"/>
      <c r="P27" s="1"/>
      <c r="Q27" s="22"/>
      <c r="R27" s="35"/>
    </row>
    <row r="28" spans="1:18" ht="25.5">
      <c r="A28" s="23" t="s">
        <v>36</v>
      </c>
      <c r="B28" s="16">
        <f>SUM(B15:B27)</f>
        <v>853950</v>
      </c>
      <c r="C28" s="16">
        <f>SUM(C15:C27)</f>
        <v>393893</v>
      </c>
      <c r="D28" s="16">
        <f>SUM(D15:D26)</f>
        <v>138339</v>
      </c>
      <c r="E28" s="16">
        <f>SUM(E15:E26)</f>
        <v>10954</v>
      </c>
      <c r="F28" s="16">
        <f>SUM(F15:F26)</f>
        <v>82025</v>
      </c>
      <c r="G28" s="1"/>
      <c r="H28" s="16">
        <f t="shared" ref="H28:M28" si="2">SUM(H15:H26)</f>
        <v>17930</v>
      </c>
      <c r="I28" s="16">
        <f t="shared" si="2"/>
        <v>25869</v>
      </c>
      <c r="J28" s="16">
        <f t="shared" si="2"/>
        <v>8964</v>
      </c>
      <c r="K28" s="16">
        <f t="shared" si="2"/>
        <v>2470</v>
      </c>
      <c r="L28" s="16">
        <f t="shared" si="2"/>
        <v>59710</v>
      </c>
      <c r="M28" s="16">
        <f t="shared" si="2"/>
        <v>456340</v>
      </c>
      <c r="N28" s="16">
        <f>SUM(N15:N26)</f>
        <v>94429</v>
      </c>
      <c r="O28" s="16">
        <f>SUM(O15:O26)</f>
        <v>70577</v>
      </c>
      <c r="P28" s="16">
        <f>SUM(P15:P27)</f>
        <v>244280</v>
      </c>
      <c r="Q28" s="16">
        <f>SUM(Q15:Q27)</f>
        <v>2459731</v>
      </c>
      <c r="R28" s="19">
        <f>SUM(R15:R27)</f>
        <v>1229.8654999999999</v>
      </c>
    </row>
    <row r="29" spans="1:18">
      <c r="A29" s="26"/>
      <c r="B29" s="27"/>
      <c r="C29" s="27"/>
      <c r="D29" s="27"/>
      <c r="E29" s="27"/>
      <c r="F29" s="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>
      <c r="A30" s="86" t="s">
        <v>37</v>
      </c>
      <c r="B30" s="87"/>
      <c r="C30" s="87"/>
      <c r="D30" s="87"/>
      <c r="E30" s="87"/>
      <c r="F30" s="8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28" t="s">
        <v>44</v>
      </c>
      <c r="B31" s="29"/>
      <c r="C31" s="29"/>
      <c r="D31" s="29"/>
      <c r="E31" s="29"/>
      <c r="F31" s="3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28" t="s">
        <v>61</v>
      </c>
      <c r="B32" s="29"/>
      <c r="C32" s="29"/>
      <c r="D32" s="29"/>
      <c r="E32" s="29"/>
      <c r="F32" s="3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28" t="s">
        <v>62</v>
      </c>
      <c r="B33" s="29"/>
      <c r="C33" s="29"/>
      <c r="D33" s="29"/>
      <c r="E33" s="29"/>
      <c r="F33" s="3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>
      <c r="A34" s="28" t="s">
        <v>63</v>
      </c>
      <c r="B34" s="29"/>
      <c r="C34" s="29"/>
      <c r="D34" s="29"/>
      <c r="E34" s="29"/>
      <c r="F34" s="31"/>
      <c r="G34" s="1"/>
      <c r="H34" s="8"/>
      <c r="I34" s="8"/>
      <c r="J34" s="8"/>
      <c r="K34" s="8"/>
      <c r="L34" s="1"/>
      <c r="M34" s="1"/>
      <c r="N34" s="1"/>
      <c r="O34" s="1"/>
      <c r="P34" s="1"/>
      <c r="Q34" s="1"/>
      <c r="R34" s="1"/>
    </row>
    <row r="35" spans="1:18">
      <c r="A35" s="32" t="s">
        <v>64</v>
      </c>
      <c r="B35" s="33"/>
      <c r="C35" s="33"/>
      <c r="D35" s="33"/>
      <c r="E35" s="33"/>
      <c r="F35" s="34"/>
      <c r="G35" s="1"/>
      <c r="H35" s="76" t="s">
        <v>65</v>
      </c>
      <c r="I35" s="76"/>
      <c r="J35" s="76"/>
      <c r="K35" s="76"/>
      <c r="L35" s="1"/>
      <c r="M35" s="1"/>
      <c r="N35" s="1"/>
      <c r="O35" s="1"/>
      <c r="P35" s="1"/>
      <c r="Q35" s="1"/>
      <c r="R35" s="1"/>
    </row>
    <row r="36" spans="1:18">
      <c r="A36" s="2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>
      <c r="A37" s="2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>
      <c r="A38" s="2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A39" s="2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2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</sheetData>
  <mergeCells count="19">
    <mergeCell ref="A3:F3"/>
    <mergeCell ref="H3:O3"/>
    <mergeCell ref="A4:F4"/>
    <mergeCell ref="H4:O4"/>
    <mergeCell ref="A5:F5"/>
    <mergeCell ref="H5:O5"/>
    <mergeCell ref="A30:F30"/>
    <mergeCell ref="A6:F6"/>
    <mergeCell ref="H6:O6"/>
    <mergeCell ref="A7:F8"/>
    <mergeCell ref="H7:O7"/>
    <mergeCell ref="H8:O8"/>
    <mergeCell ref="H9:O9"/>
    <mergeCell ref="H35:K35"/>
    <mergeCell ref="H10:O10"/>
    <mergeCell ref="H11:O11"/>
    <mergeCell ref="H13:I13"/>
    <mergeCell ref="J13:K13"/>
    <mergeCell ref="L13:M13"/>
  </mergeCells>
  <pageMargins left="0.25" right="0.25" top="0.75" bottom="0.75" header="0.3" footer="0.3"/>
  <pageSetup scale="50" fitToHeight="0" orientation="landscape" verticalDpi="12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7"/>
  <sheetViews>
    <sheetView workbookViewId="0">
      <selection activeCell="H42" sqref="H42"/>
    </sheetView>
  </sheetViews>
  <sheetFormatPr defaultRowHeight="12.75"/>
  <cols>
    <col min="1" max="1" width="7.42578125" customWidth="1"/>
    <col min="2" max="2" width="8" customWidth="1"/>
    <col min="3" max="3" width="7.7109375" customWidth="1"/>
    <col min="4" max="4" width="8.28515625" customWidth="1"/>
    <col min="5" max="5" width="6.5703125" customWidth="1"/>
    <col min="6" max="6" width="8.7109375" customWidth="1"/>
    <col min="7" max="7" width="0.7109375" customWidth="1"/>
    <col min="8" max="8" width="9.85546875" customWidth="1"/>
    <col min="9" max="9" width="9" customWidth="1"/>
    <col min="10" max="10" width="6.7109375" bestFit="1" customWidth="1"/>
    <col min="11" max="11" width="5.42578125" customWidth="1"/>
    <col min="12" max="12" width="10.7109375" customWidth="1"/>
    <col min="13" max="13" width="8.28515625" customWidth="1"/>
    <col min="14" max="14" width="7.28515625" bestFit="1" customWidth="1"/>
    <col min="15" max="15" width="11.28515625" customWidth="1"/>
    <col min="16" max="16" width="9.5703125" customWidth="1"/>
    <col min="17" max="17" width="10.28515625" bestFit="1" customWidth="1"/>
    <col min="18" max="18" width="10.28515625" customWidth="1"/>
  </cols>
  <sheetData>
    <row r="1" spans="1:19" ht="18">
      <c r="A1" s="1"/>
      <c r="B1" s="1"/>
      <c r="C1" s="2"/>
      <c r="D1" s="2"/>
      <c r="E1" s="1"/>
      <c r="F1" s="3" t="s">
        <v>0</v>
      </c>
      <c r="G1" s="3"/>
      <c r="H1" s="3"/>
      <c r="I1" s="4"/>
      <c r="J1" s="4"/>
      <c r="K1" s="4"/>
      <c r="L1" s="4"/>
      <c r="M1" s="5"/>
      <c r="N1" s="5"/>
      <c r="O1" s="5"/>
      <c r="P1" s="5"/>
      <c r="Q1" s="1"/>
      <c r="R1" s="1"/>
      <c r="S1" s="1"/>
    </row>
    <row r="2" spans="1:19" ht="11.65" customHeight="1">
      <c r="A2" s="1"/>
      <c r="B2" s="1"/>
      <c r="C2" s="1"/>
      <c r="D2" s="1"/>
      <c r="E2" s="6" t="s">
        <v>1</v>
      </c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>
      <c r="A3" s="97" t="s">
        <v>2</v>
      </c>
      <c r="B3" s="98"/>
      <c r="C3" s="98"/>
      <c r="D3" s="98"/>
      <c r="E3" s="98"/>
      <c r="F3" s="99"/>
      <c r="G3" s="1"/>
      <c r="H3" s="97" t="s">
        <v>3</v>
      </c>
      <c r="I3" s="98"/>
      <c r="J3" s="98"/>
      <c r="K3" s="98"/>
      <c r="L3" s="98"/>
      <c r="M3" s="98"/>
      <c r="N3" s="98"/>
      <c r="O3" s="99"/>
      <c r="P3" s="7"/>
      <c r="Q3" s="1"/>
      <c r="R3" s="1"/>
      <c r="S3" s="1"/>
    </row>
    <row r="4" spans="1:19">
      <c r="A4" s="89" t="s">
        <v>4</v>
      </c>
      <c r="B4" s="76"/>
      <c r="C4" s="76"/>
      <c r="D4" s="76"/>
      <c r="E4" s="76"/>
      <c r="F4" s="90"/>
      <c r="G4" s="1"/>
      <c r="H4" s="89" t="s">
        <v>5</v>
      </c>
      <c r="I4" s="76"/>
      <c r="J4" s="76"/>
      <c r="K4" s="76"/>
      <c r="L4" s="76"/>
      <c r="M4" s="76"/>
      <c r="N4" s="76"/>
      <c r="O4" s="90"/>
      <c r="P4" s="7"/>
      <c r="Q4" s="1"/>
      <c r="R4" s="1"/>
      <c r="S4" s="1"/>
    </row>
    <row r="5" spans="1:19">
      <c r="A5" s="89" t="s">
        <v>6</v>
      </c>
      <c r="B5" s="76"/>
      <c r="C5" s="76"/>
      <c r="D5" s="76"/>
      <c r="E5" s="76"/>
      <c r="F5" s="90"/>
      <c r="G5" s="1"/>
      <c r="H5" s="89" t="s">
        <v>7</v>
      </c>
      <c r="I5" s="76"/>
      <c r="J5" s="76"/>
      <c r="K5" s="76"/>
      <c r="L5" s="76"/>
      <c r="M5" s="76"/>
      <c r="N5" s="76"/>
      <c r="O5" s="90"/>
      <c r="P5" s="7"/>
      <c r="Q5" s="1"/>
      <c r="R5" s="1"/>
      <c r="S5" s="1"/>
    </row>
    <row r="6" spans="1:19">
      <c r="A6" s="77" t="s">
        <v>8</v>
      </c>
      <c r="B6" s="78"/>
      <c r="C6" s="78"/>
      <c r="D6" s="78"/>
      <c r="E6" s="78"/>
      <c r="F6" s="79"/>
      <c r="G6" s="1"/>
      <c r="H6" s="89" t="s">
        <v>9</v>
      </c>
      <c r="I6" s="76"/>
      <c r="J6" s="76"/>
      <c r="K6" s="76"/>
      <c r="L6" s="76"/>
      <c r="M6" s="76"/>
      <c r="N6" s="76"/>
      <c r="O6" s="90"/>
      <c r="P6" s="7"/>
      <c r="Q6" s="1"/>
      <c r="R6" s="1"/>
      <c r="S6" s="1"/>
    </row>
    <row r="7" spans="1:19" ht="16.149999999999999" customHeight="1">
      <c r="A7" s="91" t="s">
        <v>10</v>
      </c>
      <c r="B7" s="92"/>
      <c r="C7" s="92"/>
      <c r="D7" s="92"/>
      <c r="E7" s="92"/>
      <c r="F7" s="93"/>
      <c r="G7" s="1"/>
      <c r="H7" s="89" t="s">
        <v>11</v>
      </c>
      <c r="I7" s="76"/>
      <c r="J7" s="76"/>
      <c r="K7" s="76"/>
      <c r="L7" s="76"/>
      <c r="M7" s="76"/>
      <c r="N7" s="76"/>
      <c r="O7" s="90"/>
      <c r="P7" s="7"/>
      <c r="Q7" s="1"/>
      <c r="R7" s="1"/>
      <c r="S7" s="1"/>
    </row>
    <row r="8" spans="1:19">
      <c r="A8" s="94"/>
      <c r="B8" s="95"/>
      <c r="C8" s="95"/>
      <c r="D8" s="95"/>
      <c r="E8" s="95"/>
      <c r="F8" s="96"/>
      <c r="G8" s="1"/>
      <c r="H8" s="77" t="s">
        <v>12</v>
      </c>
      <c r="I8" s="78"/>
      <c r="J8" s="78"/>
      <c r="K8" s="78"/>
      <c r="L8" s="78"/>
      <c r="M8" s="78"/>
      <c r="N8" s="78"/>
      <c r="O8" s="79"/>
      <c r="P8" s="4"/>
      <c r="Q8" s="1"/>
      <c r="R8" s="1"/>
      <c r="S8" s="1"/>
    </row>
    <row r="9" spans="1:19">
      <c r="A9" s="1"/>
      <c r="B9" s="1"/>
      <c r="C9" s="1"/>
      <c r="D9" s="1"/>
      <c r="E9" s="1"/>
      <c r="F9" s="1"/>
      <c r="G9" s="1"/>
      <c r="H9" s="77" t="s">
        <v>13</v>
      </c>
      <c r="I9" s="78"/>
      <c r="J9" s="78"/>
      <c r="K9" s="78"/>
      <c r="L9" s="78"/>
      <c r="M9" s="78"/>
      <c r="N9" s="78"/>
      <c r="O9" s="79"/>
      <c r="P9" s="4"/>
      <c r="Q9" s="1"/>
      <c r="R9" s="1"/>
      <c r="S9" s="1"/>
    </row>
    <row r="10" spans="1:19" ht="14.65" customHeight="1">
      <c r="A10" s="1"/>
      <c r="B10" s="1"/>
      <c r="C10" s="1"/>
      <c r="D10" s="1"/>
      <c r="E10" s="1"/>
      <c r="F10" s="1"/>
      <c r="G10" s="1"/>
      <c r="H10" s="77" t="s">
        <v>14</v>
      </c>
      <c r="I10" s="78"/>
      <c r="J10" s="78"/>
      <c r="K10" s="78"/>
      <c r="L10" s="78"/>
      <c r="M10" s="78"/>
      <c r="N10" s="78"/>
      <c r="O10" s="79"/>
      <c r="P10" s="4"/>
      <c r="Q10" s="1"/>
      <c r="R10" s="1"/>
      <c r="S10" s="1"/>
    </row>
    <row r="11" spans="1:19" ht="14.65" customHeight="1">
      <c r="A11" s="1"/>
      <c r="B11" s="1"/>
      <c r="C11" s="1"/>
      <c r="D11" s="1"/>
      <c r="E11" s="1"/>
      <c r="F11" s="1"/>
      <c r="G11" s="1"/>
      <c r="H11" s="80" t="s">
        <v>15</v>
      </c>
      <c r="I11" s="81"/>
      <c r="J11" s="81"/>
      <c r="K11" s="81"/>
      <c r="L11" s="81"/>
      <c r="M11" s="81"/>
      <c r="N11" s="81"/>
      <c r="O11" s="82"/>
      <c r="P11" s="4"/>
      <c r="Q11" s="1"/>
      <c r="R11" s="1"/>
      <c r="S11" s="1"/>
    </row>
    <row r="12" spans="1:19">
      <c r="A12" s="1"/>
      <c r="B12" s="1"/>
      <c r="C12" s="1"/>
      <c r="D12" s="1"/>
      <c r="E12" s="1"/>
      <c r="F12" s="1"/>
      <c r="G12" s="1"/>
      <c r="H12" s="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1"/>
      <c r="B13" s="1"/>
      <c r="C13" s="1"/>
      <c r="D13" s="1"/>
      <c r="E13" s="1"/>
      <c r="F13" s="1"/>
      <c r="G13" s="8"/>
      <c r="H13" s="83" t="s">
        <v>16</v>
      </c>
      <c r="I13" s="84"/>
      <c r="J13" s="83" t="s">
        <v>17</v>
      </c>
      <c r="K13" s="84"/>
      <c r="L13" s="85"/>
      <c r="M13" s="85"/>
      <c r="N13" s="9"/>
      <c r="O13" s="9"/>
      <c r="P13" s="9"/>
      <c r="Q13" s="1"/>
      <c r="R13" s="1"/>
      <c r="S13" s="1"/>
    </row>
    <row r="14" spans="1:19" ht="38.25" customHeight="1">
      <c r="A14" s="10" t="s">
        <v>18</v>
      </c>
      <c r="B14" s="11" t="s">
        <v>19</v>
      </c>
      <c r="C14" s="12" t="s">
        <v>20</v>
      </c>
      <c r="D14" s="12" t="s">
        <v>21</v>
      </c>
      <c r="E14" s="11" t="s">
        <v>22</v>
      </c>
      <c r="F14" s="11" t="s">
        <v>23</v>
      </c>
      <c r="G14" s="1"/>
      <c r="H14" s="13" t="s">
        <v>24</v>
      </c>
      <c r="I14" s="14" t="s">
        <v>25</v>
      </c>
      <c r="J14" s="13" t="s">
        <v>26</v>
      </c>
      <c r="K14" s="13" t="s">
        <v>27</v>
      </c>
      <c r="L14" s="11" t="s">
        <v>28</v>
      </c>
      <c r="M14" s="11" t="s">
        <v>29</v>
      </c>
      <c r="N14" s="11" t="s">
        <v>30</v>
      </c>
      <c r="O14" s="11" t="s">
        <v>31</v>
      </c>
      <c r="P14" s="11" t="s">
        <v>33</v>
      </c>
      <c r="Q14" s="12" t="s">
        <v>34</v>
      </c>
      <c r="R14" s="12" t="s">
        <v>35</v>
      </c>
      <c r="S14" s="1"/>
    </row>
    <row r="15" spans="1:19">
      <c r="A15" s="15">
        <v>43739</v>
      </c>
      <c r="B15" s="16">
        <v>96805</v>
      </c>
      <c r="C15" s="16">
        <v>52047</v>
      </c>
      <c r="D15" s="16">
        <v>18128</v>
      </c>
      <c r="E15" s="16">
        <v>2425</v>
      </c>
      <c r="F15" s="16">
        <v>11940</v>
      </c>
      <c r="G15" s="1"/>
      <c r="H15" s="17">
        <v>2540</v>
      </c>
      <c r="I15" s="16">
        <v>5738</v>
      </c>
      <c r="J15" s="16">
        <v>1160</v>
      </c>
      <c r="K15" s="16">
        <v>0</v>
      </c>
      <c r="L15" s="17">
        <v>14754</v>
      </c>
      <c r="M15" s="16">
        <v>57580</v>
      </c>
      <c r="N15" s="16">
        <v>17502</v>
      </c>
      <c r="O15" s="16">
        <v>0</v>
      </c>
      <c r="P15" s="16">
        <f>'[1]OCT 2019'!$E$1</f>
        <v>29203</v>
      </c>
      <c r="Q15" s="16">
        <f>SUM(B15:P15)</f>
        <v>309822</v>
      </c>
      <c r="R15" s="35">
        <f>Q15/2000</f>
        <v>154.911</v>
      </c>
      <c r="S15" s="1"/>
    </row>
    <row r="16" spans="1:19">
      <c r="A16" s="15">
        <v>43770</v>
      </c>
      <c r="B16" s="16">
        <v>72725</v>
      </c>
      <c r="C16" s="16">
        <v>52822</v>
      </c>
      <c r="D16" s="16">
        <v>27197</v>
      </c>
      <c r="E16" s="20">
        <v>790</v>
      </c>
      <c r="F16" s="16">
        <v>9560</v>
      </c>
      <c r="G16" s="1"/>
      <c r="H16" s="16">
        <v>2320</v>
      </c>
      <c r="I16" s="16">
        <v>5770</v>
      </c>
      <c r="J16" s="16">
        <v>1360</v>
      </c>
      <c r="K16" s="16">
        <v>0</v>
      </c>
      <c r="L16" s="16">
        <v>0</v>
      </c>
      <c r="M16" s="16">
        <v>37000</v>
      </c>
      <c r="N16" s="16">
        <v>0</v>
      </c>
      <c r="O16" s="16">
        <v>0</v>
      </c>
      <c r="P16" s="16">
        <f>'[1]NOV 2019'!$E$1</f>
        <v>13964</v>
      </c>
      <c r="Q16" s="16">
        <f t="shared" ref="Q16:Q26" si="0">SUM(B16:P16)</f>
        <v>223508</v>
      </c>
      <c r="R16" s="35">
        <f>Q16/2000</f>
        <v>111.754</v>
      </c>
      <c r="S16" s="1"/>
    </row>
    <row r="17" spans="1:19">
      <c r="A17" s="15">
        <v>43800</v>
      </c>
      <c r="B17" s="16">
        <v>45678</v>
      </c>
      <c r="C17" s="16">
        <v>26476</v>
      </c>
      <c r="D17" s="16">
        <v>9005</v>
      </c>
      <c r="E17" s="16">
        <v>1150</v>
      </c>
      <c r="F17" s="16">
        <v>7220</v>
      </c>
      <c r="G17" s="1"/>
      <c r="H17" s="16">
        <v>1700</v>
      </c>
      <c r="I17" s="16">
        <v>4458</v>
      </c>
      <c r="J17" s="16">
        <v>480</v>
      </c>
      <c r="K17" s="16">
        <v>1100</v>
      </c>
      <c r="L17" s="16">
        <v>14323</v>
      </c>
      <c r="M17" s="16">
        <v>37790</v>
      </c>
      <c r="N17" s="16">
        <v>0</v>
      </c>
      <c r="O17" s="16">
        <v>1633</v>
      </c>
      <c r="P17" s="16">
        <f>'[1]DEC 2019'!$E$1</f>
        <v>35491</v>
      </c>
      <c r="Q17" s="16">
        <f t="shared" si="0"/>
        <v>186504</v>
      </c>
      <c r="R17" s="35">
        <f>Q17/2000</f>
        <v>93.251999999999995</v>
      </c>
      <c r="S17" s="1"/>
    </row>
    <row r="18" spans="1:19">
      <c r="A18" s="15">
        <v>43831</v>
      </c>
      <c r="B18" s="16">
        <v>25041</v>
      </c>
      <c r="C18" s="16">
        <v>11743</v>
      </c>
      <c r="D18" s="16">
        <v>2793</v>
      </c>
      <c r="E18" s="16">
        <v>368</v>
      </c>
      <c r="F18" s="16">
        <v>5220</v>
      </c>
      <c r="G18" s="1"/>
      <c r="H18" s="16">
        <v>2560</v>
      </c>
      <c r="I18" s="16">
        <v>4000</v>
      </c>
      <c r="J18" s="16">
        <v>1000</v>
      </c>
      <c r="K18" s="16">
        <v>0</v>
      </c>
      <c r="L18" s="16">
        <v>0</v>
      </c>
      <c r="M18" s="16">
        <v>25494</v>
      </c>
      <c r="N18" s="16">
        <v>17698</v>
      </c>
      <c r="O18" s="16">
        <v>0</v>
      </c>
      <c r="P18" s="16">
        <f>'[1]JAN 2020'!$D$1</f>
        <v>13726</v>
      </c>
      <c r="Q18" s="16">
        <f t="shared" si="0"/>
        <v>109643</v>
      </c>
      <c r="R18" s="35">
        <f>Q18/2000</f>
        <v>54.8215</v>
      </c>
      <c r="S18" s="1"/>
    </row>
    <row r="19" spans="1:19">
      <c r="A19" s="15">
        <v>43862</v>
      </c>
      <c r="B19" s="16">
        <v>83474</v>
      </c>
      <c r="C19" s="16">
        <v>39295</v>
      </c>
      <c r="D19" s="16">
        <v>27276</v>
      </c>
      <c r="E19" s="16">
        <v>1289</v>
      </c>
      <c r="F19" s="16">
        <v>10160</v>
      </c>
      <c r="G19" s="1"/>
      <c r="H19" s="16">
        <v>2560</v>
      </c>
      <c r="I19" s="16">
        <v>4593</v>
      </c>
      <c r="J19" s="16">
        <v>1000</v>
      </c>
      <c r="K19" s="16">
        <v>0</v>
      </c>
      <c r="L19" s="16">
        <v>17000</v>
      </c>
      <c r="M19" s="16">
        <v>31000</v>
      </c>
      <c r="N19" s="16">
        <v>0</v>
      </c>
      <c r="O19" s="16">
        <v>0</v>
      </c>
      <c r="P19" s="16">
        <f>'[1]FEB 2020'!$D$1</f>
        <v>14302</v>
      </c>
      <c r="Q19" s="16">
        <f t="shared" si="0"/>
        <v>231949</v>
      </c>
      <c r="R19" s="35">
        <f t="shared" ref="R19:R26" si="1">Q19/2000</f>
        <v>115.97450000000001</v>
      </c>
      <c r="S19" s="1"/>
    </row>
    <row r="20" spans="1:19">
      <c r="A20" s="15">
        <v>43891</v>
      </c>
      <c r="B20" s="16">
        <v>44328</v>
      </c>
      <c r="C20" s="16">
        <v>21319</v>
      </c>
      <c r="D20" s="16">
        <v>7816</v>
      </c>
      <c r="E20" s="16">
        <v>682</v>
      </c>
      <c r="F20" s="16">
        <v>7020</v>
      </c>
      <c r="G20" s="1"/>
      <c r="H20" s="16">
        <v>740</v>
      </c>
      <c r="I20" s="16">
        <v>3495</v>
      </c>
      <c r="J20" s="16">
        <v>1120</v>
      </c>
      <c r="K20" s="16">
        <v>0</v>
      </c>
      <c r="L20" s="16">
        <v>2888</v>
      </c>
      <c r="M20" s="16">
        <v>31000</v>
      </c>
      <c r="N20" s="16">
        <v>18677</v>
      </c>
      <c r="O20" s="16">
        <v>1305</v>
      </c>
      <c r="P20" s="16">
        <v>30357</v>
      </c>
      <c r="Q20" s="16">
        <f t="shared" si="0"/>
        <v>170747</v>
      </c>
      <c r="R20" s="35">
        <f t="shared" si="1"/>
        <v>85.373500000000007</v>
      </c>
      <c r="S20" s="1"/>
    </row>
    <row r="21" spans="1:19">
      <c r="A21" s="15">
        <v>43922</v>
      </c>
      <c r="B21" s="16">
        <v>19737</v>
      </c>
      <c r="C21" s="16">
        <v>12771</v>
      </c>
      <c r="D21" s="16">
        <v>9176</v>
      </c>
      <c r="E21" s="16">
        <v>615</v>
      </c>
      <c r="F21" s="16">
        <v>5800</v>
      </c>
      <c r="G21" s="1"/>
      <c r="H21" s="16">
        <v>640</v>
      </c>
      <c r="I21" s="16">
        <v>0</v>
      </c>
      <c r="J21" s="16">
        <v>120</v>
      </c>
      <c r="K21" s="16">
        <v>1000</v>
      </c>
      <c r="L21" s="16">
        <v>1813</v>
      </c>
      <c r="M21" s="16">
        <v>41202</v>
      </c>
      <c r="N21" s="16">
        <v>0</v>
      </c>
      <c r="O21" s="16">
        <v>0</v>
      </c>
      <c r="P21" s="16">
        <v>2957</v>
      </c>
      <c r="Q21" s="16">
        <f t="shared" si="0"/>
        <v>95831</v>
      </c>
      <c r="R21" s="35">
        <f t="shared" si="1"/>
        <v>47.915500000000002</v>
      </c>
      <c r="S21" s="1"/>
    </row>
    <row r="22" spans="1:19">
      <c r="A22" s="15">
        <v>43952</v>
      </c>
      <c r="B22" s="16">
        <v>24074</v>
      </c>
      <c r="C22" s="16">
        <v>18326</v>
      </c>
      <c r="D22" s="16">
        <v>11355</v>
      </c>
      <c r="E22" s="16">
        <v>526</v>
      </c>
      <c r="F22" s="16">
        <v>5680</v>
      </c>
      <c r="G22" s="1"/>
      <c r="H22" s="16">
        <v>541</v>
      </c>
      <c r="I22" s="16">
        <v>0</v>
      </c>
      <c r="J22" s="16">
        <v>1160</v>
      </c>
      <c r="K22" s="16">
        <v>0</v>
      </c>
      <c r="L22" s="16">
        <v>0</v>
      </c>
      <c r="M22" s="16">
        <v>32513</v>
      </c>
      <c r="N22" s="16">
        <v>0</v>
      </c>
      <c r="O22" s="16">
        <v>0</v>
      </c>
      <c r="P22" s="16">
        <v>31257</v>
      </c>
      <c r="Q22" s="16">
        <f t="shared" si="0"/>
        <v>125432</v>
      </c>
      <c r="R22" s="35">
        <f t="shared" si="1"/>
        <v>62.716000000000001</v>
      </c>
      <c r="S22" s="1"/>
    </row>
    <row r="23" spans="1:19">
      <c r="A23" s="15">
        <v>43983</v>
      </c>
      <c r="B23" s="16">
        <v>23586</v>
      </c>
      <c r="C23" s="16">
        <v>19916</v>
      </c>
      <c r="D23" s="16">
        <v>21719</v>
      </c>
      <c r="E23" s="16">
        <v>441</v>
      </c>
      <c r="F23" s="16">
        <v>4501</v>
      </c>
      <c r="G23" s="1"/>
      <c r="H23" s="16">
        <v>500</v>
      </c>
      <c r="I23" s="16">
        <v>75</v>
      </c>
      <c r="J23" s="16">
        <v>1200</v>
      </c>
      <c r="K23" s="16">
        <v>0</v>
      </c>
      <c r="L23" s="16">
        <v>0</v>
      </c>
      <c r="M23" s="16">
        <v>38680</v>
      </c>
      <c r="N23" s="16">
        <v>0</v>
      </c>
      <c r="O23" s="16">
        <v>0</v>
      </c>
      <c r="P23" s="16">
        <v>19959</v>
      </c>
      <c r="Q23" s="16">
        <f t="shared" si="0"/>
        <v>130577</v>
      </c>
      <c r="R23" s="35">
        <f t="shared" si="1"/>
        <v>65.288499999999999</v>
      </c>
      <c r="S23" s="1"/>
    </row>
    <row r="24" spans="1:19">
      <c r="A24" s="15">
        <v>44013</v>
      </c>
      <c r="B24" s="16">
        <v>37440</v>
      </c>
      <c r="C24" s="16">
        <v>29415</v>
      </c>
      <c r="D24" s="16">
        <v>12628</v>
      </c>
      <c r="E24" s="16">
        <v>437</v>
      </c>
      <c r="F24" s="16">
        <v>4920</v>
      </c>
      <c r="G24" s="1"/>
      <c r="H24" s="16">
        <v>0</v>
      </c>
      <c r="I24" s="16">
        <v>0</v>
      </c>
      <c r="J24" s="16">
        <v>1480</v>
      </c>
      <c r="K24" s="16">
        <v>1000</v>
      </c>
      <c r="L24" s="16">
        <v>0</v>
      </c>
      <c r="M24" s="16">
        <v>16300</v>
      </c>
      <c r="N24" s="16">
        <v>15176</v>
      </c>
      <c r="O24" s="16">
        <v>0</v>
      </c>
      <c r="P24" s="16">
        <v>20586</v>
      </c>
      <c r="Q24" s="16">
        <f t="shared" si="0"/>
        <v>139382</v>
      </c>
      <c r="R24" s="35">
        <f t="shared" si="1"/>
        <v>69.691000000000003</v>
      </c>
      <c r="S24" s="1"/>
    </row>
    <row r="25" spans="1:19">
      <c r="A25" s="15">
        <v>44044</v>
      </c>
      <c r="B25" s="16">
        <v>133668</v>
      </c>
      <c r="C25" s="16">
        <v>20239</v>
      </c>
      <c r="D25" s="16">
        <v>12196</v>
      </c>
      <c r="E25" s="16">
        <v>373</v>
      </c>
      <c r="F25" s="16">
        <v>6620</v>
      </c>
      <c r="G25" s="1"/>
      <c r="H25" s="16">
        <v>600</v>
      </c>
      <c r="I25" s="16">
        <v>1133</v>
      </c>
      <c r="J25" s="16">
        <v>2240</v>
      </c>
      <c r="K25" s="16">
        <v>0</v>
      </c>
      <c r="L25" s="16">
        <v>2953</v>
      </c>
      <c r="M25" s="16">
        <v>48000</v>
      </c>
      <c r="N25" s="16">
        <v>0</v>
      </c>
      <c r="O25" s="16">
        <v>0</v>
      </c>
      <c r="P25" s="16">
        <v>17387</v>
      </c>
      <c r="Q25" s="16">
        <f t="shared" si="0"/>
        <v>245409</v>
      </c>
      <c r="R25" s="35">
        <f t="shared" si="1"/>
        <v>122.7045</v>
      </c>
      <c r="S25" s="1"/>
    </row>
    <row r="26" spans="1:19">
      <c r="A26" s="15">
        <v>44075</v>
      </c>
      <c r="B26" s="16">
        <v>78408</v>
      </c>
      <c r="C26" s="16">
        <v>30406</v>
      </c>
      <c r="D26" s="16">
        <v>13097</v>
      </c>
      <c r="E26" s="16">
        <v>2064</v>
      </c>
      <c r="F26" s="16">
        <v>9640</v>
      </c>
      <c r="G26" s="1"/>
      <c r="H26" s="16">
        <v>860</v>
      </c>
      <c r="I26" s="16">
        <v>1740</v>
      </c>
      <c r="J26" s="16">
        <v>640</v>
      </c>
      <c r="K26" s="16">
        <v>0</v>
      </c>
      <c r="L26" s="16">
        <v>5421</v>
      </c>
      <c r="M26" s="16">
        <v>30780</v>
      </c>
      <c r="N26" s="16">
        <v>19428</v>
      </c>
      <c r="O26" s="16">
        <v>0</v>
      </c>
      <c r="P26" s="16">
        <v>12516</v>
      </c>
      <c r="Q26" s="16">
        <f t="shared" si="0"/>
        <v>205000</v>
      </c>
      <c r="R26" s="35">
        <f t="shared" si="1"/>
        <v>102.5</v>
      </c>
      <c r="S26" s="1"/>
    </row>
    <row r="27" spans="1:19">
      <c r="A27" s="21"/>
      <c r="B27" s="8"/>
      <c r="C27" s="8"/>
      <c r="D27" s="8"/>
      <c r="E27" s="8"/>
      <c r="F27" s="8"/>
      <c r="G27" s="1"/>
      <c r="H27" s="8"/>
      <c r="I27" s="22"/>
      <c r="J27" s="1"/>
      <c r="K27" s="1"/>
      <c r="L27" s="1"/>
      <c r="M27" s="1"/>
      <c r="N27" s="1"/>
      <c r="O27" s="1"/>
      <c r="P27" s="1"/>
      <c r="Q27" s="22"/>
      <c r="R27" s="35"/>
      <c r="S27" s="1"/>
    </row>
    <row r="28" spans="1:19" ht="25.5">
      <c r="A28" s="23" t="s">
        <v>36</v>
      </c>
      <c r="B28" s="16">
        <f>SUM(B15:B27)</f>
        <v>684964</v>
      </c>
      <c r="C28" s="16">
        <f>SUM(C15:C27)</f>
        <v>334775</v>
      </c>
      <c r="D28" s="16">
        <f>SUM(D15:D26)</f>
        <v>172386</v>
      </c>
      <c r="E28" s="16">
        <f>SUM(E15:E26)</f>
        <v>11160</v>
      </c>
      <c r="F28" s="16">
        <f>SUM(F15:F26)</f>
        <v>88281</v>
      </c>
      <c r="G28" s="1"/>
      <c r="H28" s="16">
        <f t="shared" ref="H28:M28" si="2">SUM(H15:H26)</f>
        <v>15561</v>
      </c>
      <c r="I28" s="16">
        <f t="shared" si="2"/>
        <v>31002</v>
      </c>
      <c r="J28" s="16">
        <f t="shared" si="2"/>
        <v>12960</v>
      </c>
      <c r="K28" s="16">
        <f t="shared" si="2"/>
        <v>3100</v>
      </c>
      <c r="L28" s="16">
        <f t="shared" si="2"/>
        <v>59152</v>
      </c>
      <c r="M28" s="16">
        <f t="shared" si="2"/>
        <v>427339</v>
      </c>
      <c r="N28" s="16">
        <f>SUM(N15:N26)</f>
        <v>88481</v>
      </c>
      <c r="O28" s="16">
        <f>SUM(O15:O26)</f>
        <v>2938</v>
      </c>
      <c r="P28" s="16">
        <f>SUM(P15:P27)</f>
        <v>241705</v>
      </c>
      <c r="Q28" s="16">
        <f>SUM(Q15:Q27)</f>
        <v>2173804</v>
      </c>
      <c r="R28" s="19">
        <f>SUM(R15:R27)</f>
        <v>1086.902</v>
      </c>
      <c r="S28" s="1"/>
    </row>
    <row r="29" spans="1:19">
      <c r="A29" s="26"/>
      <c r="B29" s="27"/>
      <c r="C29" s="27"/>
      <c r="D29" s="27"/>
      <c r="E29" s="27"/>
      <c r="F29" s="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86" t="s">
        <v>37</v>
      </c>
      <c r="B30" s="87"/>
      <c r="C30" s="87"/>
      <c r="D30" s="87"/>
      <c r="E30" s="87"/>
      <c r="F30" s="8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28" t="s">
        <v>66</v>
      </c>
      <c r="B31" s="29"/>
      <c r="C31" s="29"/>
      <c r="D31" s="29"/>
      <c r="E31" s="29"/>
      <c r="F31" s="3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28" t="s">
        <v>67</v>
      </c>
      <c r="B32" s="29"/>
      <c r="C32" s="29"/>
      <c r="D32" s="29"/>
      <c r="E32" s="29"/>
      <c r="F32" s="3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28" t="s">
        <v>68</v>
      </c>
      <c r="B33" s="29"/>
      <c r="C33" s="29"/>
      <c r="D33" s="29"/>
      <c r="E33" s="29"/>
      <c r="F33" s="3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28" t="s">
        <v>69</v>
      </c>
      <c r="B34" s="29"/>
      <c r="C34" s="29"/>
      <c r="D34" s="29"/>
      <c r="E34" s="29"/>
      <c r="F34" s="31"/>
      <c r="G34" s="1"/>
      <c r="H34" s="8"/>
      <c r="I34" s="8"/>
      <c r="J34" s="8"/>
      <c r="K34" s="8"/>
      <c r="L34" s="1"/>
      <c r="M34" s="1"/>
      <c r="N34" s="1"/>
      <c r="O34" s="1"/>
      <c r="P34" s="1"/>
      <c r="Q34" s="1"/>
      <c r="R34" s="1"/>
      <c r="S34" s="1"/>
    </row>
    <row r="35" spans="1:19">
      <c r="A35" s="32" t="s">
        <v>70</v>
      </c>
      <c r="B35" s="33"/>
      <c r="C35" s="33"/>
      <c r="D35" s="33"/>
      <c r="E35" s="33"/>
      <c r="F35" s="34"/>
      <c r="G35" s="1"/>
      <c r="H35" s="76" t="s">
        <v>71</v>
      </c>
      <c r="I35" s="76"/>
      <c r="J35" s="76"/>
      <c r="K35" s="76"/>
      <c r="L35" s="1"/>
      <c r="M35" s="1"/>
      <c r="N35" s="1"/>
      <c r="O35" s="1"/>
      <c r="P35" s="1"/>
      <c r="Q35" s="1"/>
      <c r="R35" s="1"/>
      <c r="S35" s="1"/>
    </row>
    <row r="36" spans="1:19">
      <c r="A36" s="2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2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2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2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2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</sheetData>
  <mergeCells count="19">
    <mergeCell ref="H35:K35"/>
    <mergeCell ref="H10:O10"/>
    <mergeCell ref="H11:O11"/>
    <mergeCell ref="H13:I13"/>
    <mergeCell ref="J13:K13"/>
    <mergeCell ref="L13:M13"/>
    <mergeCell ref="A30:F30"/>
    <mergeCell ref="A6:F6"/>
    <mergeCell ref="H6:O6"/>
    <mergeCell ref="A7:F8"/>
    <mergeCell ref="H7:O7"/>
    <mergeCell ref="H8:O8"/>
    <mergeCell ref="H9:O9"/>
    <mergeCell ref="A3:F3"/>
    <mergeCell ref="H3:O3"/>
    <mergeCell ref="A4:F4"/>
    <mergeCell ref="H4:O4"/>
    <mergeCell ref="A5:F5"/>
    <mergeCell ref="H5:O5"/>
  </mergeCells>
  <pageMargins left="0.25" right="0.25" top="0.75" bottom="0.75" header="0.3" footer="0.3"/>
  <pageSetup scale="50" fitToHeight="0" orientation="landscape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AA12A-C55E-4EEF-A4B3-E959A135DB66}">
  <dimension ref="A1:T65"/>
  <sheetViews>
    <sheetView zoomScaleNormal="100" workbookViewId="0">
      <selection activeCell="Q46" sqref="Q46"/>
    </sheetView>
  </sheetViews>
  <sheetFormatPr defaultRowHeight="12.75"/>
  <cols>
    <col min="1" max="1" width="7.42578125" customWidth="1"/>
    <col min="2" max="2" width="8" customWidth="1"/>
    <col min="3" max="3" width="7.7109375" customWidth="1"/>
    <col min="4" max="4" width="8.28515625" customWidth="1"/>
    <col min="5" max="5" width="6.5703125" customWidth="1"/>
    <col min="6" max="6" width="8.7109375" customWidth="1"/>
    <col min="7" max="7" width="0.7109375" customWidth="1"/>
    <col min="8" max="8" width="9.85546875" customWidth="1"/>
    <col min="9" max="9" width="9" customWidth="1"/>
    <col min="10" max="10" width="5.28515625" customWidth="1"/>
    <col min="11" max="11" width="5.42578125" customWidth="1"/>
    <col min="12" max="12" width="10.7109375" customWidth="1"/>
    <col min="13" max="13" width="8.28515625" customWidth="1"/>
    <col min="14" max="14" width="7.28515625" bestFit="1" customWidth="1"/>
    <col min="15" max="15" width="11.28515625" customWidth="1"/>
    <col min="16" max="16" width="9.5703125" customWidth="1"/>
    <col min="17" max="17" width="10.28515625" bestFit="1" customWidth="1"/>
    <col min="18" max="18" width="10.28515625" customWidth="1"/>
    <col min="257" max="257" width="7.42578125" customWidth="1"/>
    <col min="258" max="258" width="8" customWidth="1"/>
    <col min="259" max="259" width="7.7109375" customWidth="1"/>
    <col min="260" max="260" width="8.28515625" customWidth="1"/>
    <col min="261" max="261" width="6.5703125" customWidth="1"/>
    <col min="262" max="262" width="8.7109375" customWidth="1"/>
    <col min="263" max="263" width="0.7109375" customWidth="1"/>
    <col min="264" max="264" width="9.85546875" customWidth="1"/>
    <col min="265" max="265" width="9" customWidth="1"/>
    <col min="266" max="266" width="5.28515625" customWidth="1"/>
    <col min="267" max="267" width="5.42578125" customWidth="1"/>
    <col min="268" max="268" width="10.7109375" customWidth="1"/>
    <col min="269" max="269" width="8.28515625" customWidth="1"/>
    <col min="270" max="270" width="7.28515625" bestFit="1" customWidth="1"/>
    <col min="271" max="271" width="11.28515625" customWidth="1"/>
    <col min="272" max="272" width="9.5703125" customWidth="1"/>
    <col min="273" max="273" width="10.28515625" bestFit="1" customWidth="1"/>
    <col min="274" max="274" width="10.28515625" customWidth="1"/>
    <col min="513" max="513" width="7.42578125" customWidth="1"/>
    <col min="514" max="514" width="8" customWidth="1"/>
    <col min="515" max="515" width="7.7109375" customWidth="1"/>
    <col min="516" max="516" width="8.28515625" customWidth="1"/>
    <col min="517" max="517" width="6.5703125" customWidth="1"/>
    <col min="518" max="518" width="8.7109375" customWidth="1"/>
    <col min="519" max="519" width="0.7109375" customWidth="1"/>
    <col min="520" max="520" width="9.85546875" customWidth="1"/>
    <col min="521" max="521" width="9" customWidth="1"/>
    <col min="522" max="522" width="5.28515625" customWidth="1"/>
    <col min="523" max="523" width="5.42578125" customWidth="1"/>
    <col min="524" max="524" width="10.7109375" customWidth="1"/>
    <col min="525" max="525" width="8.28515625" customWidth="1"/>
    <col min="526" max="526" width="7.28515625" bestFit="1" customWidth="1"/>
    <col min="527" max="527" width="11.28515625" customWidth="1"/>
    <col min="528" max="528" width="9.5703125" customWidth="1"/>
    <col min="529" max="529" width="10.28515625" bestFit="1" customWidth="1"/>
    <col min="530" max="530" width="10.28515625" customWidth="1"/>
    <col min="769" max="769" width="7.42578125" customWidth="1"/>
    <col min="770" max="770" width="8" customWidth="1"/>
    <col min="771" max="771" width="7.7109375" customWidth="1"/>
    <col min="772" max="772" width="8.28515625" customWidth="1"/>
    <col min="773" max="773" width="6.5703125" customWidth="1"/>
    <col min="774" max="774" width="8.7109375" customWidth="1"/>
    <col min="775" max="775" width="0.7109375" customWidth="1"/>
    <col min="776" max="776" width="9.85546875" customWidth="1"/>
    <col min="777" max="777" width="9" customWidth="1"/>
    <col min="778" max="778" width="5.28515625" customWidth="1"/>
    <col min="779" max="779" width="5.42578125" customWidth="1"/>
    <col min="780" max="780" width="10.7109375" customWidth="1"/>
    <col min="781" max="781" width="8.28515625" customWidth="1"/>
    <col min="782" max="782" width="7.28515625" bestFit="1" customWidth="1"/>
    <col min="783" max="783" width="11.28515625" customWidth="1"/>
    <col min="784" max="784" width="9.5703125" customWidth="1"/>
    <col min="785" max="785" width="10.28515625" bestFit="1" customWidth="1"/>
    <col min="786" max="786" width="10.28515625" customWidth="1"/>
    <col min="1025" max="1025" width="7.42578125" customWidth="1"/>
    <col min="1026" max="1026" width="8" customWidth="1"/>
    <col min="1027" max="1027" width="7.7109375" customWidth="1"/>
    <col min="1028" max="1028" width="8.28515625" customWidth="1"/>
    <col min="1029" max="1029" width="6.5703125" customWidth="1"/>
    <col min="1030" max="1030" width="8.7109375" customWidth="1"/>
    <col min="1031" max="1031" width="0.7109375" customWidth="1"/>
    <col min="1032" max="1032" width="9.85546875" customWidth="1"/>
    <col min="1033" max="1033" width="9" customWidth="1"/>
    <col min="1034" max="1034" width="5.28515625" customWidth="1"/>
    <col min="1035" max="1035" width="5.42578125" customWidth="1"/>
    <col min="1036" max="1036" width="10.7109375" customWidth="1"/>
    <col min="1037" max="1037" width="8.28515625" customWidth="1"/>
    <col min="1038" max="1038" width="7.28515625" bestFit="1" customWidth="1"/>
    <col min="1039" max="1039" width="11.28515625" customWidth="1"/>
    <col min="1040" max="1040" width="9.5703125" customWidth="1"/>
    <col min="1041" max="1041" width="10.28515625" bestFit="1" customWidth="1"/>
    <col min="1042" max="1042" width="10.28515625" customWidth="1"/>
    <col min="1281" max="1281" width="7.42578125" customWidth="1"/>
    <col min="1282" max="1282" width="8" customWidth="1"/>
    <col min="1283" max="1283" width="7.7109375" customWidth="1"/>
    <col min="1284" max="1284" width="8.28515625" customWidth="1"/>
    <col min="1285" max="1285" width="6.5703125" customWidth="1"/>
    <col min="1286" max="1286" width="8.7109375" customWidth="1"/>
    <col min="1287" max="1287" width="0.7109375" customWidth="1"/>
    <col min="1288" max="1288" width="9.85546875" customWidth="1"/>
    <col min="1289" max="1289" width="9" customWidth="1"/>
    <col min="1290" max="1290" width="5.28515625" customWidth="1"/>
    <col min="1291" max="1291" width="5.42578125" customWidth="1"/>
    <col min="1292" max="1292" width="10.7109375" customWidth="1"/>
    <col min="1293" max="1293" width="8.28515625" customWidth="1"/>
    <col min="1294" max="1294" width="7.28515625" bestFit="1" customWidth="1"/>
    <col min="1295" max="1295" width="11.28515625" customWidth="1"/>
    <col min="1296" max="1296" width="9.5703125" customWidth="1"/>
    <col min="1297" max="1297" width="10.28515625" bestFit="1" customWidth="1"/>
    <col min="1298" max="1298" width="10.28515625" customWidth="1"/>
    <col min="1537" max="1537" width="7.42578125" customWidth="1"/>
    <col min="1538" max="1538" width="8" customWidth="1"/>
    <col min="1539" max="1539" width="7.7109375" customWidth="1"/>
    <col min="1540" max="1540" width="8.28515625" customWidth="1"/>
    <col min="1541" max="1541" width="6.5703125" customWidth="1"/>
    <col min="1542" max="1542" width="8.7109375" customWidth="1"/>
    <col min="1543" max="1543" width="0.7109375" customWidth="1"/>
    <col min="1544" max="1544" width="9.85546875" customWidth="1"/>
    <col min="1545" max="1545" width="9" customWidth="1"/>
    <col min="1546" max="1546" width="5.28515625" customWidth="1"/>
    <col min="1547" max="1547" width="5.42578125" customWidth="1"/>
    <col min="1548" max="1548" width="10.7109375" customWidth="1"/>
    <col min="1549" max="1549" width="8.28515625" customWidth="1"/>
    <col min="1550" max="1550" width="7.28515625" bestFit="1" customWidth="1"/>
    <col min="1551" max="1551" width="11.28515625" customWidth="1"/>
    <col min="1552" max="1552" width="9.5703125" customWidth="1"/>
    <col min="1553" max="1553" width="10.28515625" bestFit="1" customWidth="1"/>
    <col min="1554" max="1554" width="10.28515625" customWidth="1"/>
    <col min="1793" max="1793" width="7.42578125" customWidth="1"/>
    <col min="1794" max="1794" width="8" customWidth="1"/>
    <col min="1795" max="1795" width="7.7109375" customWidth="1"/>
    <col min="1796" max="1796" width="8.28515625" customWidth="1"/>
    <col min="1797" max="1797" width="6.5703125" customWidth="1"/>
    <col min="1798" max="1798" width="8.7109375" customWidth="1"/>
    <col min="1799" max="1799" width="0.7109375" customWidth="1"/>
    <col min="1800" max="1800" width="9.85546875" customWidth="1"/>
    <col min="1801" max="1801" width="9" customWidth="1"/>
    <col min="1802" max="1802" width="5.28515625" customWidth="1"/>
    <col min="1803" max="1803" width="5.42578125" customWidth="1"/>
    <col min="1804" max="1804" width="10.7109375" customWidth="1"/>
    <col min="1805" max="1805" width="8.28515625" customWidth="1"/>
    <col min="1806" max="1806" width="7.28515625" bestFit="1" customWidth="1"/>
    <col min="1807" max="1807" width="11.28515625" customWidth="1"/>
    <col min="1808" max="1808" width="9.5703125" customWidth="1"/>
    <col min="1809" max="1809" width="10.28515625" bestFit="1" customWidth="1"/>
    <col min="1810" max="1810" width="10.28515625" customWidth="1"/>
    <col min="2049" max="2049" width="7.42578125" customWidth="1"/>
    <col min="2050" max="2050" width="8" customWidth="1"/>
    <col min="2051" max="2051" width="7.7109375" customWidth="1"/>
    <col min="2052" max="2052" width="8.28515625" customWidth="1"/>
    <col min="2053" max="2053" width="6.5703125" customWidth="1"/>
    <col min="2054" max="2054" width="8.7109375" customWidth="1"/>
    <col min="2055" max="2055" width="0.7109375" customWidth="1"/>
    <col min="2056" max="2056" width="9.85546875" customWidth="1"/>
    <col min="2057" max="2057" width="9" customWidth="1"/>
    <col min="2058" max="2058" width="5.28515625" customWidth="1"/>
    <col min="2059" max="2059" width="5.42578125" customWidth="1"/>
    <col min="2060" max="2060" width="10.7109375" customWidth="1"/>
    <col min="2061" max="2061" width="8.28515625" customWidth="1"/>
    <col min="2062" max="2062" width="7.28515625" bestFit="1" customWidth="1"/>
    <col min="2063" max="2063" width="11.28515625" customWidth="1"/>
    <col min="2064" max="2064" width="9.5703125" customWidth="1"/>
    <col min="2065" max="2065" width="10.28515625" bestFit="1" customWidth="1"/>
    <col min="2066" max="2066" width="10.28515625" customWidth="1"/>
    <col min="2305" max="2305" width="7.42578125" customWidth="1"/>
    <col min="2306" max="2306" width="8" customWidth="1"/>
    <col min="2307" max="2307" width="7.7109375" customWidth="1"/>
    <col min="2308" max="2308" width="8.28515625" customWidth="1"/>
    <col min="2309" max="2309" width="6.5703125" customWidth="1"/>
    <col min="2310" max="2310" width="8.7109375" customWidth="1"/>
    <col min="2311" max="2311" width="0.7109375" customWidth="1"/>
    <col min="2312" max="2312" width="9.85546875" customWidth="1"/>
    <col min="2313" max="2313" width="9" customWidth="1"/>
    <col min="2314" max="2314" width="5.28515625" customWidth="1"/>
    <col min="2315" max="2315" width="5.42578125" customWidth="1"/>
    <col min="2316" max="2316" width="10.7109375" customWidth="1"/>
    <col min="2317" max="2317" width="8.28515625" customWidth="1"/>
    <col min="2318" max="2318" width="7.28515625" bestFit="1" customWidth="1"/>
    <col min="2319" max="2319" width="11.28515625" customWidth="1"/>
    <col min="2320" max="2320" width="9.5703125" customWidth="1"/>
    <col min="2321" max="2321" width="10.28515625" bestFit="1" customWidth="1"/>
    <col min="2322" max="2322" width="10.28515625" customWidth="1"/>
    <col min="2561" max="2561" width="7.42578125" customWidth="1"/>
    <col min="2562" max="2562" width="8" customWidth="1"/>
    <col min="2563" max="2563" width="7.7109375" customWidth="1"/>
    <col min="2564" max="2564" width="8.28515625" customWidth="1"/>
    <col min="2565" max="2565" width="6.5703125" customWidth="1"/>
    <col min="2566" max="2566" width="8.7109375" customWidth="1"/>
    <col min="2567" max="2567" width="0.7109375" customWidth="1"/>
    <col min="2568" max="2568" width="9.85546875" customWidth="1"/>
    <col min="2569" max="2569" width="9" customWidth="1"/>
    <col min="2570" max="2570" width="5.28515625" customWidth="1"/>
    <col min="2571" max="2571" width="5.42578125" customWidth="1"/>
    <col min="2572" max="2572" width="10.7109375" customWidth="1"/>
    <col min="2573" max="2573" width="8.28515625" customWidth="1"/>
    <col min="2574" max="2574" width="7.28515625" bestFit="1" customWidth="1"/>
    <col min="2575" max="2575" width="11.28515625" customWidth="1"/>
    <col min="2576" max="2576" width="9.5703125" customWidth="1"/>
    <col min="2577" max="2577" width="10.28515625" bestFit="1" customWidth="1"/>
    <col min="2578" max="2578" width="10.28515625" customWidth="1"/>
    <col min="2817" max="2817" width="7.42578125" customWidth="1"/>
    <col min="2818" max="2818" width="8" customWidth="1"/>
    <col min="2819" max="2819" width="7.7109375" customWidth="1"/>
    <col min="2820" max="2820" width="8.28515625" customWidth="1"/>
    <col min="2821" max="2821" width="6.5703125" customWidth="1"/>
    <col min="2822" max="2822" width="8.7109375" customWidth="1"/>
    <col min="2823" max="2823" width="0.7109375" customWidth="1"/>
    <col min="2824" max="2824" width="9.85546875" customWidth="1"/>
    <col min="2825" max="2825" width="9" customWidth="1"/>
    <col min="2826" max="2826" width="5.28515625" customWidth="1"/>
    <col min="2827" max="2827" width="5.42578125" customWidth="1"/>
    <col min="2828" max="2828" width="10.7109375" customWidth="1"/>
    <col min="2829" max="2829" width="8.28515625" customWidth="1"/>
    <col min="2830" max="2830" width="7.28515625" bestFit="1" customWidth="1"/>
    <col min="2831" max="2831" width="11.28515625" customWidth="1"/>
    <col min="2832" max="2832" width="9.5703125" customWidth="1"/>
    <col min="2833" max="2833" width="10.28515625" bestFit="1" customWidth="1"/>
    <col min="2834" max="2834" width="10.28515625" customWidth="1"/>
    <col min="3073" max="3073" width="7.42578125" customWidth="1"/>
    <col min="3074" max="3074" width="8" customWidth="1"/>
    <col min="3075" max="3075" width="7.7109375" customWidth="1"/>
    <col min="3076" max="3076" width="8.28515625" customWidth="1"/>
    <col min="3077" max="3077" width="6.5703125" customWidth="1"/>
    <col min="3078" max="3078" width="8.7109375" customWidth="1"/>
    <col min="3079" max="3079" width="0.7109375" customWidth="1"/>
    <col min="3080" max="3080" width="9.85546875" customWidth="1"/>
    <col min="3081" max="3081" width="9" customWidth="1"/>
    <col min="3082" max="3082" width="5.28515625" customWidth="1"/>
    <col min="3083" max="3083" width="5.42578125" customWidth="1"/>
    <col min="3084" max="3084" width="10.7109375" customWidth="1"/>
    <col min="3085" max="3085" width="8.28515625" customWidth="1"/>
    <col min="3086" max="3086" width="7.28515625" bestFit="1" customWidth="1"/>
    <col min="3087" max="3087" width="11.28515625" customWidth="1"/>
    <col min="3088" max="3088" width="9.5703125" customWidth="1"/>
    <col min="3089" max="3089" width="10.28515625" bestFit="1" customWidth="1"/>
    <col min="3090" max="3090" width="10.28515625" customWidth="1"/>
    <col min="3329" max="3329" width="7.42578125" customWidth="1"/>
    <col min="3330" max="3330" width="8" customWidth="1"/>
    <col min="3331" max="3331" width="7.7109375" customWidth="1"/>
    <col min="3332" max="3332" width="8.28515625" customWidth="1"/>
    <col min="3333" max="3333" width="6.5703125" customWidth="1"/>
    <col min="3334" max="3334" width="8.7109375" customWidth="1"/>
    <col min="3335" max="3335" width="0.7109375" customWidth="1"/>
    <col min="3336" max="3336" width="9.85546875" customWidth="1"/>
    <col min="3337" max="3337" width="9" customWidth="1"/>
    <col min="3338" max="3338" width="5.28515625" customWidth="1"/>
    <col min="3339" max="3339" width="5.42578125" customWidth="1"/>
    <col min="3340" max="3340" width="10.7109375" customWidth="1"/>
    <col min="3341" max="3341" width="8.28515625" customWidth="1"/>
    <col min="3342" max="3342" width="7.28515625" bestFit="1" customWidth="1"/>
    <col min="3343" max="3343" width="11.28515625" customWidth="1"/>
    <col min="3344" max="3344" width="9.5703125" customWidth="1"/>
    <col min="3345" max="3345" width="10.28515625" bestFit="1" customWidth="1"/>
    <col min="3346" max="3346" width="10.28515625" customWidth="1"/>
    <col min="3585" max="3585" width="7.42578125" customWidth="1"/>
    <col min="3586" max="3586" width="8" customWidth="1"/>
    <col min="3587" max="3587" width="7.7109375" customWidth="1"/>
    <col min="3588" max="3588" width="8.28515625" customWidth="1"/>
    <col min="3589" max="3589" width="6.5703125" customWidth="1"/>
    <col min="3590" max="3590" width="8.7109375" customWidth="1"/>
    <col min="3591" max="3591" width="0.7109375" customWidth="1"/>
    <col min="3592" max="3592" width="9.85546875" customWidth="1"/>
    <col min="3593" max="3593" width="9" customWidth="1"/>
    <col min="3594" max="3594" width="5.28515625" customWidth="1"/>
    <col min="3595" max="3595" width="5.42578125" customWidth="1"/>
    <col min="3596" max="3596" width="10.7109375" customWidth="1"/>
    <col min="3597" max="3597" width="8.28515625" customWidth="1"/>
    <col min="3598" max="3598" width="7.28515625" bestFit="1" customWidth="1"/>
    <col min="3599" max="3599" width="11.28515625" customWidth="1"/>
    <col min="3600" max="3600" width="9.5703125" customWidth="1"/>
    <col min="3601" max="3601" width="10.28515625" bestFit="1" customWidth="1"/>
    <col min="3602" max="3602" width="10.28515625" customWidth="1"/>
    <col min="3841" max="3841" width="7.42578125" customWidth="1"/>
    <col min="3842" max="3842" width="8" customWidth="1"/>
    <col min="3843" max="3843" width="7.7109375" customWidth="1"/>
    <col min="3844" max="3844" width="8.28515625" customWidth="1"/>
    <col min="3845" max="3845" width="6.5703125" customWidth="1"/>
    <col min="3846" max="3846" width="8.7109375" customWidth="1"/>
    <col min="3847" max="3847" width="0.7109375" customWidth="1"/>
    <col min="3848" max="3848" width="9.85546875" customWidth="1"/>
    <col min="3849" max="3849" width="9" customWidth="1"/>
    <col min="3850" max="3850" width="5.28515625" customWidth="1"/>
    <col min="3851" max="3851" width="5.42578125" customWidth="1"/>
    <col min="3852" max="3852" width="10.7109375" customWidth="1"/>
    <col min="3853" max="3853" width="8.28515625" customWidth="1"/>
    <col min="3854" max="3854" width="7.28515625" bestFit="1" customWidth="1"/>
    <col min="3855" max="3855" width="11.28515625" customWidth="1"/>
    <col min="3856" max="3856" width="9.5703125" customWidth="1"/>
    <col min="3857" max="3857" width="10.28515625" bestFit="1" customWidth="1"/>
    <col min="3858" max="3858" width="10.28515625" customWidth="1"/>
    <col min="4097" max="4097" width="7.42578125" customWidth="1"/>
    <col min="4098" max="4098" width="8" customWidth="1"/>
    <col min="4099" max="4099" width="7.7109375" customWidth="1"/>
    <col min="4100" max="4100" width="8.28515625" customWidth="1"/>
    <col min="4101" max="4101" width="6.5703125" customWidth="1"/>
    <col min="4102" max="4102" width="8.7109375" customWidth="1"/>
    <col min="4103" max="4103" width="0.7109375" customWidth="1"/>
    <col min="4104" max="4104" width="9.85546875" customWidth="1"/>
    <col min="4105" max="4105" width="9" customWidth="1"/>
    <col min="4106" max="4106" width="5.28515625" customWidth="1"/>
    <col min="4107" max="4107" width="5.42578125" customWidth="1"/>
    <col min="4108" max="4108" width="10.7109375" customWidth="1"/>
    <col min="4109" max="4109" width="8.28515625" customWidth="1"/>
    <col min="4110" max="4110" width="7.28515625" bestFit="1" customWidth="1"/>
    <col min="4111" max="4111" width="11.28515625" customWidth="1"/>
    <col min="4112" max="4112" width="9.5703125" customWidth="1"/>
    <col min="4113" max="4113" width="10.28515625" bestFit="1" customWidth="1"/>
    <col min="4114" max="4114" width="10.28515625" customWidth="1"/>
    <col min="4353" max="4353" width="7.42578125" customWidth="1"/>
    <col min="4354" max="4354" width="8" customWidth="1"/>
    <col min="4355" max="4355" width="7.7109375" customWidth="1"/>
    <col min="4356" max="4356" width="8.28515625" customWidth="1"/>
    <col min="4357" max="4357" width="6.5703125" customWidth="1"/>
    <col min="4358" max="4358" width="8.7109375" customWidth="1"/>
    <col min="4359" max="4359" width="0.7109375" customWidth="1"/>
    <col min="4360" max="4360" width="9.85546875" customWidth="1"/>
    <col min="4361" max="4361" width="9" customWidth="1"/>
    <col min="4362" max="4362" width="5.28515625" customWidth="1"/>
    <col min="4363" max="4363" width="5.42578125" customWidth="1"/>
    <col min="4364" max="4364" width="10.7109375" customWidth="1"/>
    <col min="4365" max="4365" width="8.28515625" customWidth="1"/>
    <col min="4366" max="4366" width="7.28515625" bestFit="1" customWidth="1"/>
    <col min="4367" max="4367" width="11.28515625" customWidth="1"/>
    <col min="4368" max="4368" width="9.5703125" customWidth="1"/>
    <col min="4369" max="4369" width="10.28515625" bestFit="1" customWidth="1"/>
    <col min="4370" max="4370" width="10.28515625" customWidth="1"/>
    <col min="4609" max="4609" width="7.42578125" customWidth="1"/>
    <col min="4610" max="4610" width="8" customWidth="1"/>
    <col min="4611" max="4611" width="7.7109375" customWidth="1"/>
    <col min="4612" max="4612" width="8.28515625" customWidth="1"/>
    <col min="4613" max="4613" width="6.5703125" customWidth="1"/>
    <col min="4614" max="4614" width="8.7109375" customWidth="1"/>
    <col min="4615" max="4615" width="0.7109375" customWidth="1"/>
    <col min="4616" max="4616" width="9.85546875" customWidth="1"/>
    <col min="4617" max="4617" width="9" customWidth="1"/>
    <col min="4618" max="4618" width="5.28515625" customWidth="1"/>
    <col min="4619" max="4619" width="5.42578125" customWidth="1"/>
    <col min="4620" max="4620" width="10.7109375" customWidth="1"/>
    <col min="4621" max="4621" width="8.28515625" customWidth="1"/>
    <col min="4622" max="4622" width="7.28515625" bestFit="1" customWidth="1"/>
    <col min="4623" max="4623" width="11.28515625" customWidth="1"/>
    <col min="4624" max="4624" width="9.5703125" customWidth="1"/>
    <col min="4625" max="4625" width="10.28515625" bestFit="1" customWidth="1"/>
    <col min="4626" max="4626" width="10.28515625" customWidth="1"/>
    <col min="4865" max="4865" width="7.42578125" customWidth="1"/>
    <col min="4866" max="4866" width="8" customWidth="1"/>
    <col min="4867" max="4867" width="7.7109375" customWidth="1"/>
    <col min="4868" max="4868" width="8.28515625" customWidth="1"/>
    <col min="4869" max="4869" width="6.5703125" customWidth="1"/>
    <col min="4870" max="4870" width="8.7109375" customWidth="1"/>
    <col min="4871" max="4871" width="0.7109375" customWidth="1"/>
    <col min="4872" max="4872" width="9.85546875" customWidth="1"/>
    <col min="4873" max="4873" width="9" customWidth="1"/>
    <col min="4874" max="4874" width="5.28515625" customWidth="1"/>
    <col min="4875" max="4875" width="5.42578125" customWidth="1"/>
    <col min="4876" max="4876" width="10.7109375" customWidth="1"/>
    <col min="4877" max="4877" width="8.28515625" customWidth="1"/>
    <col min="4878" max="4878" width="7.28515625" bestFit="1" customWidth="1"/>
    <col min="4879" max="4879" width="11.28515625" customWidth="1"/>
    <col min="4880" max="4880" width="9.5703125" customWidth="1"/>
    <col min="4881" max="4881" width="10.28515625" bestFit="1" customWidth="1"/>
    <col min="4882" max="4882" width="10.28515625" customWidth="1"/>
    <col min="5121" max="5121" width="7.42578125" customWidth="1"/>
    <col min="5122" max="5122" width="8" customWidth="1"/>
    <col min="5123" max="5123" width="7.7109375" customWidth="1"/>
    <col min="5124" max="5124" width="8.28515625" customWidth="1"/>
    <col min="5125" max="5125" width="6.5703125" customWidth="1"/>
    <col min="5126" max="5126" width="8.7109375" customWidth="1"/>
    <col min="5127" max="5127" width="0.7109375" customWidth="1"/>
    <col min="5128" max="5128" width="9.85546875" customWidth="1"/>
    <col min="5129" max="5129" width="9" customWidth="1"/>
    <col min="5130" max="5130" width="5.28515625" customWidth="1"/>
    <col min="5131" max="5131" width="5.42578125" customWidth="1"/>
    <col min="5132" max="5132" width="10.7109375" customWidth="1"/>
    <col min="5133" max="5133" width="8.28515625" customWidth="1"/>
    <col min="5134" max="5134" width="7.28515625" bestFit="1" customWidth="1"/>
    <col min="5135" max="5135" width="11.28515625" customWidth="1"/>
    <col min="5136" max="5136" width="9.5703125" customWidth="1"/>
    <col min="5137" max="5137" width="10.28515625" bestFit="1" customWidth="1"/>
    <col min="5138" max="5138" width="10.28515625" customWidth="1"/>
    <col min="5377" max="5377" width="7.42578125" customWidth="1"/>
    <col min="5378" max="5378" width="8" customWidth="1"/>
    <col min="5379" max="5379" width="7.7109375" customWidth="1"/>
    <col min="5380" max="5380" width="8.28515625" customWidth="1"/>
    <col min="5381" max="5381" width="6.5703125" customWidth="1"/>
    <col min="5382" max="5382" width="8.7109375" customWidth="1"/>
    <col min="5383" max="5383" width="0.7109375" customWidth="1"/>
    <col min="5384" max="5384" width="9.85546875" customWidth="1"/>
    <col min="5385" max="5385" width="9" customWidth="1"/>
    <col min="5386" max="5386" width="5.28515625" customWidth="1"/>
    <col min="5387" max="5387" width="5.42578125" customWidth="1"/>
    <col min="5388" max="5388" width="10.7109375" customWidth="1"/>
    <col min="5389" max="5389" width="8.28515625" customWidth="1"/>
    <col min="5390" max="5390" width="7.28515625" bestFit="1" customWidth="1"/>
    <col min="5391" max="5391" width="11.28515625" customWidth="1"/>
    <col min="5392" max="5392" width="9.5703125" customWidth="1"/>
    <col min="5393" max="5393" width="10.28515625" bestFit="1" customWidth="1"/>
    <col min="5394" max="5394" width="10.28515625" customWidth="1"/>
    <col min="5633" max="5633" width="7.42578125" customWidth="1"/>
    <col min="5634" max="5634" width="8" customWidth="1"/>
    <col min="5635" max="5635" width="7.7109375" customWidth="1"/>
    <col min="5636" max="5636" width="8.28515625" customWidth="1"/>
    <col min="5637" max="5637" width="6.5703125" customWidth="1"/>
    <col min="5638" max="5638" width="8.7109375" customWidth="1"/>
    <col min="5639" max="5639" width="0.7109375" customWidth="1"/>
    <col min="5640" max="5640" width="9.85546875" customWidth="1"/>
    <col min="5641" max="5641" width="9" customWidth="1"/>
    <col min="5642" max="5642" width="5.28515625" customWidth="1"/>
    <col min="5643" max="5643" width="5.42578125" customWidth="1"/>
    <col min="5644" max="5644" width="10.7109375" customWidth="1"/>
    <col min="5645" max="5645" width="8.28515625" customWidth="1"/>
    <col min="5646" max="5646" width="7.28515625" bestFit="1" customWidth="1"/>
    <col min="5647" max="5647" width="11.28515625" customWidth="1"/>
    <col min="5648" max="5648" width="9.5703125" customWidth="1"/>
    <col min="5649" max="5649" width="10.28515625" bestFit="1" customWidth="1"/>
    <col min="5650" max="5650" width="10.28515625" customWidth="1"/>
    <col min="5889" max="5889" width="7.42578125" customWidth="1"/>
    <col min="5890" max="5890" width="8" customWidth="1"/>
    <col min="5891" max="5891" width="7.7109375" customWidth="1"/>
    <col min="5892" max="5892" width="8.28515625" customWidth="1"/>
    <col min="5893" max="5893" width="6.5703125" customWidth="1"/>
    <col min="5894" max="5894" width="8.7109375" customWidth="1"/>
    <col min="5895" max="5895" width="0.7109375" customWidth="1"/>
    <col min="5896" max="5896" width="9.85546875" customWidth="1"/>
    <col min="5897" max="5897" width="9" customWidth="1"/>
    <col min="5898" max="5898" width="5.28515625" customWidth="1"/>
    <col min="5899" max="5899" width="5.42578125" customWidth="1"/>
    <col min="5900" max="5900" width="10.7109375" customWidth="1"/>
    <col min="5901" max="5901" width="8.28515625" customWidth="1"/>
    <col min="5902" max="5902" width="7.28515625" bestFit="1" customWidth="1"/>
    <col min="5903" max="5903" width="11.28515625" customWidth="1"/>
    <col min="5904" max="5904" width="9.5703125" customWidth="1"/>
    <col min="5905" max="5905" width="10.28515625" bestFit="1" customWidth="1"/>
    <col min="5906" max="5906" width="10.28515625" customWidth="1"/>
    <col min="6145" max="6145" width="7.42578125" customWidth="1"/>
    <col min="6146" max="6146" width="8" customWidth="1"/>
    <col min="6147" max="6147" width="7.7109375" customWidth="1"/>
    <col min="6148" max="6148" width="8.28515625" customWidth="1"/>
    <col min="6149" max="6149" width="6.5703125" customWidth="1"/>
    <col min="6150" max="6150" width="8.7109375" customWidth="1"/>
    <col min="6151" max="6151" width="0.7109375" customWidth="1"/>
    <col min="6152" max="6152" width="9.85546875" customWidth="1"/>
    <col min="6153" max="6153" width="9" customWidth="1"/>
    <col min="6154" max="6154" width="5.28515625" customWidth="1"/>
    <col min="6155" max="6155" width="5.42578125" customWidth="1"/>
    <col min="6156" max="6156" width="10.7109375" customWidth="1"/>
    <col min="6157" max="6157" width="8.28515625" customWidth="1"/>
    <col min="6158" max="6158" width="7.28515625" bestFit="1" customWidth="1"/>
    <col min="6159" max="6159" width="11.28515625" customWidth="1"/>
    <col min="6160" max="6160" width="9.5703125" customWidth="1"/>
    <col min="6161" max="6161" width="10.28515625" bestFit="1" customWidth="1"/>
    <col min="6162" max="6162" width="10.28515625" customWidth="1"/>
    <col min="6401" max="6401" width="7.42578125" customWidth="1"/>
    <col min="6402" max="6402" width="8" customWidth="1"/>
    <col min="6403" max="6403" width="7.7109375" customWidth="1"/>
    <col min="6404" max="6404" width="8.28515625" customWidth="1"/>
    <col min="6405" max="6405" width="6.5703125" customWidth="1"/>
    <col min="6406" max="6406" width="8.7109375" customWidth="1"/>
    <col min="6407" max="6407" width="0.7109375" customWidth="1"/>
    <col min="6408" max="6408" width="9.85546875" customWidth="1"/>
    <col min="6409" max="6409" width="9" customWidth="1"/>
    <col min="6410" max="6410" width="5.28515625" customWidth="1"/>
    <col min="6411" max="6411" width="5.42578125" customWidth="1"/>
    <col min="6412" max="6412" width="10.7109375" customWidth="1"/>
    <col min="6413" max="6413" width="8.28515625" customWidth="1"/>
    <col min="6414" max="6414" width="7.28515625" bestFit="1" customWidth="1"/>
    <col min="6415" max="6415" width="11.28515625" customWidth="1"/>
    <col min="6416" max="6416" width="9.5703125" customWidth="1"/>
    <col min="6417" max="6417" width="10.28515625" bestFit="1" customWidth="1"/>
    <col min="6418" max="6418" width="10.28515625" customWidth="1"/>
    <col min="6657" max="6657" width="7.42578125" customWidth="1"/>
    <col min="6658" max="6658" width="8" customWidth="1"/>
    <col min="6659" max="6659" width="7.7109375" customWidth="1"/>
    <col min="6660" max="6660" width="8.28515625" customWidth="1"/>
    <col min="6661" max="6661" width="6.5703125" customWidth="1"/>
    <col min="6662" max="6662" width="8.7109375" customWidth="1"/>
    <col min="6663" max="6663" width="0.7109375" customWidth="1"/>
    <col min="6664" max="6664" width="9.85546875" customWidth="1"/>
    <col min="6665" max="6665" width="9" customWidth="1"/>
    <col min="6666" max="6666" width="5.28515625" customWidth="1"/>
    <col min="6667" max="6667" width="5.42578125" customWidth="1"/>
    <col min="6668" max="6668" width="10.7109375" customWidth="1"/>
    <col min="6669" max="6669" width="8.28515625" customWidth="1"/>
    <col min="6670" max="6670" width="7.28515625" bestFit="1" customWidth="1"/>
    <col min="6671" max="6671" width="11.28515625" customWidth="1"/>
    <col min="6672" max="6672" width="9.5703125" customWidth="1"/>
    <col min="6673" max="6673" width="10.28515625" bestFit="1" customWidth="1"/>
    <col min="6674" max="6674" width="10.28515625" customWidth="1"/>
    <col min="6913" max="6913" width="7.42578125" customWidth="1"/>
    <col min="6914" max="6914" width="8" customWidth="1"/>
    <col min="6915" max="6915" width="7.7109375" customWidth="1"/>
    <col min="6916" max="6916" width="8.28515625" customWidth="1"/>
    <col min="6917" max="6917" width="6.5703125" customWidth="1"/>
    <col min="6918" max="6918" width="8.7109375" customWidth="1"/>
    <col min="6919" max="6919" width="0.7109375" customWidth="1"/>
    <col min="6920" max="6920" width="9.85546875" customWidth="1"/>
    <col min="6921" max="6921" width="9" customWidth="1"/>
    <col min="6922" max="6922" width="5.28515625" customWidth="1"/>
    <col min="6923" max="6923" width="5.42578125" customWidth="1"/>
    <col min="6924" max="6924" width="10.7109375" customWidth="1"/>
    <col min="6925" max="6925" width="8.28515625" customWidth="1"/>
    <col min="6926" max="6926" width="7.28515625" bestFit="1" customWidth="1"/>
    <col min="6927" max="6927" width="11.28515625" customWidth="1"/>
    <col min="6928" max="6928" width="9.5703125" customWidth="1"/>
    <col min="6929" max="6929" width="10.28515625" bestFit="1" customWidth="1"/>
    <col min="6930" max="6930" width="10.28515625" customWidth="1"/>
    <col min="7169" max="7169" width="7.42578125" customWidth="1"/>
    <col min="7170" max="7170" width="8" customWidth="1"/>
    <col min="7171" max="7171" width="7.7109375" customWidth="1"/>
    <col min="7172" max="7172" width="8.28515625" customWidth="1"/>
    <col min="7173" max="7173" width="6.5703125" customWidth="1"/>
    <col min="7174" max="7174" width="8.7109375" customWidth="1"/>
    <col min="7175" max="7175" width="0.7109375" customWidth="1"/>
    <col min="7176" max="7176" width="9.85546875" customWidth="1"/>
    <col min="7177" max="7177" width="9" customWidth="1"/>
    <col min="7178" max="7178" width="5.28515625" customWidth="1"/>
    <col min="7179" max="7179" width="5.42578125" customWidth="1"/>
    <col min="7180" max="7180" width="10.7109375" customWidth="1"/>
    <col min="7181" max="7181" width="8.28515625" customWidth="1"/>
    <col min="7182" max="7182" width="7.28515625" bestFit="1" customWidth="1"/>
    <col min="7183" max="7183" width="11.28515625" customWidth="1"/>
    <col min="7184" max="7184" width="9.5703125" customWidth="1"/>
    <col min="7185" max="7185" width="10.28515625" bestFit="1" customWidth="1"/>
    <col min="7186" max="7186" width="10.28515625" customWidth="1"/>
    <col min="7425" max="7425" width="7.42578125" customWidth="1"/>
    <col min="7426" max="7426" width="8" customWidth="1"/>
    <col min="7427" max="7427" width="7.7109375" customWidth="1"/>
    <col min="7428" max="7428" width="8.28515625" customWidth="1"/>
    <col min="7429" max="7429" width="6.5703125" customWidth="1"/>
    <col min="7430" max="7430" width="8.7109375" customWidth="1"/>
    <col min="7431" max="7431" width="0.7109375" customWidth="1"/>
    <col min="7432" max="7432" width="9.85546875" customWidth="1"/>
    <col min="7433" max="7433" width="9" customWidth="1"/>
    <col min="7434" max="7434" width="5.28515625" customWidth="1"/>
    <col min="7435" max="7435" width="5.42578125" customWidth="1"/>
    <col min="7436" max="7436" width="10.7109375" customWidth="1"/>
    <col min="7437" max="7437" width="8.28515625" customWidth="1"/>
    <col min="7438" max="7438" width="7.28515625" bestFit="1" customWidth="1"/>
    <col min="7439" max="7439" width="11.28515625" customWidth="1"/>
    <col min="7440" max="7440" width="9.5703125" customWidth="1"/>
    <col min="7441" max="7441" width="10.28515625" bestFit="1" customWidth="1"/>
    <col min="7442" max="7442" width="10.28515625" customWidth="1"/>
    <col min="7681" max="7681" width="7.42578125" customWidth="1"/>
    <col min="7682" max="7682" width="8" customWidth="1"/>
    <col min="7683" max="7683" width="7.7109375" customWidth="1"/>
    <col min="7684" max="7684" width="8.28515625" customWidth="1"/>
    <col min="7685" max="7685" width="6.5703125" customWidth="1"/>
    <col min="7686" max="7686" width="8.7109375" customWidth="1"/>
    <col min="7687" max="7687" width="0.7109375" customWidth="1"/>
    <col min="7688" max="7688" width="9.85546875" customWidth="1"/>
    <col min="7689" max="7689" width="9" customWidth="1"/>
    <col min="7690" max="7690" width="5.28515625" customWidth="1"/>
    <col min="7691" max="7691" width="5.42578125" customWidth="1"/>
    <col min="7692" max="7692" width="10.7109375" customWidth="1"/>
    <col min="7693" max="7693" width="8.28515625" customWidth="1"/>
    <col min="7694" max="7694" width="7.28515625" bestFit="1" customWidth="1"/>
    <col min="7695" max="7695" width="11.28515625" customWidth="1"/>
    <col min="7696" max="7696" width="9.5703125" customWidth="1"/>
    <col min="7697" max="7697" width="10.28515625" bestFit="1" customWidth="1"/>
    <col min="7698" max="7698" width="10.28515625" customWidth="1"/>
    <col min="7937" max="7937" width="7.42578125" customWidth="1"/>
    <col min="7938" max="7938" width="8" customWidth="1"/>
    <col min="7939" max="7939" width="7.7109375" customWidth="1"/>
    <col min="7940" max="7940" width="8.28515625" customWidth="1"/>
    <col min="7941" max="7941" width="6.5703125" customWidth="1"/>
    <col min="7942" max="7942" width="8.7109375" customWidth="1"/>
    <col min="7943" max="7943" width="0.7109375" customWidth="1"/>
    <col min="7944" max="7944" width="9.85546875" customWidth="1"/>
    <col min="7945" max="7945" width="9" customWidth="1"/>
    <col min="7946" max="7946" width="5.28515625" customWidth="1"/>
    <col min="7947" max="7947" width="5.42578125" customWidth="1"/>
    <col min="7948" max="7948" width="10.7109375" customWidth="1"/>
    <col min="7949" max="7949" width="8.28515625" customWidth="1"/>
    <col min="7950" max="7950" width="7.28515625" bestFit="1" customWidth="1"/>
    <col min="7951" max="7951" width="11.28515625" customWidth="1"/>
    <col min="7952" max="7952" width="9.5703125" customWidth="1"/>
    <col min="7953" max="7953" width="10.28515625" bestFit="1" customWidth="1"/>
    <col min="7954" max="7954" width="10.28515625" customWidth="1"/>
    <col min="8193" max="8193" width="7.42578125" customWidth="1"/>
    <col min="8194" max="8194" width="8" customWidth="1"/>
    <col min="8195" max="8195" width="7.7109375" customWidth="1"/>
    <col min="8196" max="8196" width="8.28515625" customWidth="1"/>
    <col min="8197" max="8197" width="6.5703125" customWidth="1"/>
    <col min="8198" max="8198" width="8.7109375" customWidth="1"/>
    <col min="8199" max="8199" width="0.7109375" customWidth="1"/>
    <col min="8200" max="8200" width="9.85546875" customWidth="1"/>
    <col min="8201" max="8201" width="9" customWidth="1"/>
    <col min="8202" max="8202" width="5.28515625" customWidth="1"/>
    <col min="8203" max="8203" width="5.42578125" customWidth="1"/>
    <col min="8204" max="8204" width="10.7109375" customWidth="1"/>
    <col min="8205" max="8205" width="8.28515625" customWidth="1"/>
    <col min="8206" max="8206" width="7.28515625" bestFit="1" customWidth="1"/>
    <col min="8207" max="8207" width="11.28515625" customWidth="1"/>
    <col min="8208" max="8208" width="9.5703125" customWidth="1"/>
    <col min="8209" max="8209" width="10.28515625" bestFit="1" customWidth="1"/>
    <col min="8210" max="8210" width="10.28515625" customWidth="1"/>
    <col min="8449" max="8449" width="7.42578125" customWidth="1"/>
    <col min="8450" max="8450" width="8" customWidth="1"/>
    <col min="8451" max="8451" width="7.7109375" customWidth="1"/>
    <col min="8452" max="8452" width="8.28515625" customWidth="1"/>
    <col min="8453" max="8453" width="6.5703125" customWidth="1"/>
    <col min="8454" max="8454" width="8.7109375" customWidth="1"/>
    <col min="8455" max="8455" width="0.7109375" customWidth="1"/>
    <col min="8456" max="8456" width="9.85546875" customWidth="1"/>
    <col min="8457" max="8457" width="9" customWidth="1"/>
    <col min="8458" max="8458" width="5.28515625" customWidth="1"/>
    <col min="8459" max="8459" width="5.42578125" customWidth="1"/>
    <col min="8460" max="8460" width="10.7109375" customWidth="1"/>
    <col min="8461" max="8461" width="8.28515625" customWidth="1"/>
    <col min="8462" max="8462" width="7.28515625" bestFit="1" customWidth="1"/>
    <col min="8463" max="8463" width="11.28515625" customWidth="1"/>
    <col min="8464" max="8464" width="9.5703125" customWidth="1"/>
    <col min="8465" max="8465" width="10.28515625" bestFit="1" customWidth="1"/>
    <col min="8466" max="8466" width="10.28515625" customWidth="1"/>
    <col min="8705" max="8705" width="7.42578125" customWidth="1"/>
    <col min="8706" max="8706" width="8" customWidth="1"/>
    <col min="8707" max="8707" width="7.7109375" customWidth="1"/>
    <col min="8708" max="8708" width="8.28515625" customWidth="1"/>
    <col min="8709" max="8709" width="6.5703125" customWidth="1"/>
    <col min="8710" max="8710" width="8.7109375" customWidth="1"/>
    <col min="8711" max="8711" width="0.7109375" customWidth="1"/>
    <col min="8712" max="8712" width="9.85546875" customWidth="1"/>
    <col min="8713" max="8713" width="9" customWidth="1"/>
    <col min="8714" max="8714" width="5.28515625" customWidth="1"/>
    <col min="8715" max="8715" width="5.42578125" customWidth="1"/>
    <col min="8716" max="8716" width="10.7109375" customWidth="1"/>
    <col min="8717" max="8717" width="8.28515625" customWidth="1"/>
    <col min="8718" max="8718" width="7.28515625" bestFit="1" customWidth="1"/>
    <col min="8719" max="8719" width="11.28515625" customWidth="1"/>
    <col min="8720" max="8720" width="9.5703125" customWidth="1"/>
    <col min="8721" max="8721" width="10.28515625" bestFit="1" customWidth="1"/>
    <col min="8722" max="8722" width="10.28515625" customWidth="1"/>
    <col min="8961" max="8961" width="7.42578125" customWidth="1"/>
    <col min="8962" max="8962" width="8" customWidth="1"/>
    <col min="8963" max="8963" width="7.7109375" customWidth="1"/>
    <col min="8964" max="8964" width="8.28515625" customWidth="1"/>
    <col min="8965" max="8965" width="6.5703125" customWidth="1"/>
    <col min="8966" max="8966" width="8.7109375" customWidth="1"/>
    <col min="8967" max="8967" width="0.7109375" customWidth="1"/>
    <col min="8968" max="8968" width="9.85546875" customWidth="1"/>
    <col min="8969" max="8969" width="9" customWidth="1"/>
    <col min="8970" max="8970" width="5.28515625" customWidth="1"/>
    <col min="8971" max="8971" width="5.42578125" customWidth="1"/>
    <col min="8972" max="8972" width="10.7109375" customWidth="1"/>
    <col min="8973" max="8973" width="8.28515625" customWidth="1"/>
    <col min="8974" max="8974" width="7.28515625" bestFit="1" customWidth="1"/>
    <col min="8975" max="8975" width="11.28515625" customWidth="1"/>
    <col min="8976" max="8976" width="9.5703125" customWidth="1"/>
    <col min="8977" max="8977" width="10.28515625" bestFit="1" customWidth="1"/>
    <col min="8978" max="8978" width="10.28515625" customWidth="1"/>
    <col min="9217" max="9217" width="7.42578125" customWidth="1"/>
    <col min="9218" max="9218" width="8" customWidth="1"/>
    <col min="9219" max="9219" width="7.7109375" customWidth="1"/>
    <col min="9220" max="9220" width="8.28515625" customWidth="1"/>
    <col min="9221" max="9221" width="6.5703125" customWidth="1"/>
    <col min="9222" max="9222" width="8.7109375" customWidth="1"/>
    <col min="9223" max="9223" width="0.7109375" customWidth="1"/>
    <col min="9224" max="9224" width="9.85546875" customWidth="1"/>
    <col min="9225" max="9225" width="9" customWidth="1"/>
    <col min="9226" max="9226" width="5.28515625" customWidth="1"/>
    <col min="9227" max="9227" width="5.42578125" customWidth="1"/>
    <col min="9228" max="9228" width="10.7109375" customWidth="1"/>
    <col min="9229" max="9229" width="8.28515625" customWidth="1"/>
    <col min="9230" max="9230" width="7.28515625" bestFit="1" customWidth="1"/>
    <col min="9231" max="9231" width="11.28515625" customWidth="1"/>
    <col min="9232" max="9232" width="9.5703125" customWidth="1"/>
    <col min="9233" max="9233" width="10.28515625" bestFit="1" customWidth="1"/>
    <col min="9234" max="9234" width="10.28515625" customWidth="1"/>
    <col min="9473" max="9473" width="7.42578125" customWidth="1"/>
    <col min="9474" max="9474" width="8" customWidth="1"/>
    <col min="9475" max="9475" width="7.7109375" customWidth="1"/>
    <col min="9476" max="9476" width="8.28515625" customWidth="1"/>
    <col min="9477" max="9477" width="6.5703125" customWidth="1"/>
    <col min="9478" max="9478" width="8.7109375" customWidth="1"/>
    <col min="9479" max="9479" width="0.7109375" customWidth="1"/>
    <col min="9480" max="9480" width="9.85546875" customWidth="1"/>
    <col min="9481" max="9481" width="9" customWidth="1"/>
    <col min="9482" max="9482" width="5.28515625" customWidth="1"/>
    <col min="9483" max="9483" width="5.42578125" customWidth="1"/>
    <col min="9484" max="9484" width="10.7109375" customWidth="1"/>
    <col min="9485" max="9485" width="8.28515625" customWidth="1"/>
    <col min="9486" max="9486" width="7.28515625" bestFit="1" customWidth="1"/>
    <col min="9487" max="9487" width="11.28515625" customWidth="1"/>
    <col min="9488" max="9488" width="9.5703125" customWidth="1"/>
    <col min="9489" max="9489" width="10.28515625" bestFit="1" customWidth="1"/>
    <col min="9490" max="9490" width="10.28515625" customWidth="1"/>
    <col min="9729" max="9729" width="7.42578125" customWidth="1"/>
    <col min="9730" max="9730" width="8" customWidth="1"/>
    <col min="9731" max="9731" width="7.7109375" customWidth="1"/>
    <col min="9732" max="9732" width="8.28515625" customWidth="1"/>
    <col min="9733" max="9733" width="6.5703125" customWidth="1"/>
    <col min="9734" max="9734" width="8.7109375" customWidth="1"/>
    <col min="9735" max="9735" width="0.7109375" customWidth="1"/>
    <col min="9736" max="9736" width="9.85546875" customWidth="1"/>
    <col min="9737" max="9737" width="9" customWidth="1"/>
    <col min="9738" max="9738" width="5.28515625" customWidth="1"/>
    <col min="9739" max="9739" width="5.42578125" customWidth="1"/>
    <col min="9740" max="9740" width="10.7109375" customWidth="1"/>
    <col min="9741" max="9741" width="8.28515625" customWidth="1"/>
    <col min="9742" max="9742" width="7.28515625" bestFit="1" customWidth="1"/>
    <col min="9743" max="9743" width="11.28515625" customWidth="1"/>
    <col min="9744" max="9744" width="9.5703125" customWidth="1"/>
    <col min="9745" max="9745" width="10.28515625" bestFit="1" customWidth="1"/>
    <col min="9746" max="9746" width="10.28515625" customWidth="1"/>
    <col min="9985" max="9985" width="7.42578125" customWidth="1"/>
    <col min="9986" max="9986" width="8" customWidth="1"/>
    <col min="9987" max="9987" width="7.7109375" customWidth="1"/>
    <col min="9988" max="9988" width="8.28515625" customWidth="1"/>
    <col min="9989" max="9989" width="6.5703125" customWidth="1"/>
    <col min="9990" max="9990" width="8.7109375" customWidth="1"/>
    <col min="9991" max="9991" width="0.7109375" customWidth="1"/>
    <col min="9992" max="9992" width="9.85546875" customWidth="1"/>
    <col min="9993" max="9993" width="9" customWidth="1"/>
    <col min="9994" max="9994" width="5.28515625" customWidth="1"/>
    <col min="9995" max="9995" width="5.42578125" customWidth="1"/>
    <col min="9996" max="9996" width="10.7109375" customWidth="1"/>
    <col min="9997" max="9997" width="8.28515625" customWidth="1"/>
    <col min="9998" max="9998" width="7.28515625" bestFit="1" customWidth="1"/>
    <col min="9999" max="9999" width="11.28515625" customWidth="1"/>
    <col min="10000" max="10000" width="9.5703125" customWidth="1"/>
    <col min="10001" max="10001" width="10.28515625" bestFit="1" customWidth="1"/>
    <col min="10002" max="10002" width="10.28515625" customWidth="1"/>
    <col min="10241" max="10241" width="7.42578125" customWidth="1"/>
    <col min="10242" max="10242" width="8" customWidth="1"/>
    <col min="10243" max="10243" width="7.7109375" customWidth="1"/>
    <col min="10244" max="10244" width="8.28515625" customWidth="1"/>
    <col min="10245" max="10245" width="6.5703125" customWidth="1"/>
    <col min="10246" max="10246" width="8.7109375" customWidth="1"/>
    <col min="10247" max="10247" width="0.7109375" customWidth="1"/>
    <col min="10248" max="10248" width="9.85546875" customWidth="1"/>
    <col min="10249" max="10249" width="9" customWidth="1"/>
    <col min="10250" max="10250" width="5.28515625" customWidth="1"/>
    <col min="10251" max="10251" width="5.42578125" customWidth="1"/>
    <col min="10252" max="10252" width="10.7109375" customWidth="1"/>
    <col min="10253" max="10253" width="8.28515625" customWidth="1"/>
    <col min="10254" max="10254" width="7.28515625" bestFit="1" customWidth="1"/>
    <col min="10255" max="10255" width="11.28515625" customWidth="1"/>
    <col min="10256" max="10256" width="9.5703125" customWidth="1"/>
    <col min="10257" max="10257" width="10.28515625" bestFit="1" customWidth="1"/>
    <col min="10258" max="10258" width="10.28515625" customWidth="1"/>
    <col min="10497" max="10497" width="7.42578125" customWidth="1"/>
    <col min="10498" max="10498" width="8" customWidth="1"/>
    <col min="10499" max="10499" width="7.7109375" customWidth="1"/>
    <col min="10500" max="10500" width="8.28515625" customWidth="1"/>
    <col min="10501" max="10501" width="6.5703125" customWidth="1"/>
    <col min="10502" max="10502" width="8.7109375" customWidth="1"/>
    <col min="10503" max="10503" width="0.7109375" customWidth="1"/>
    <col min="10504" max="10504" width="9.85546875" customWidth="1"/>
    <col min="10505" max="10505" width="9" customWidth="1"/>
    <col min="10506" max="10506" width="5.28515625" customWidth="1"/>
    <col min="10507" max="10507" width="5.42578125" customWidth="1"/>
    <col min="10508" max="10508" width="10.7109375" customWidth="1"/>
    <col min="10509" max="10509" width="8.28515625" customWidth="1"/>
    <col min="10510" max="10510" width="7.28515625" bestFit="1" customWidth="1"/>
    <col min="10511" max="10511" width="11.28515625" customWidth="1"/>
    <col min="10512" max="10512" width="9.5703125" customWidth="1"/>
    <col min="10513" max="10513" width="10.28515625" bestFit="1" customWidth="1"/>
    <col min="10514" max="10514" width="10.28515625" customWidth="1"/>
    <col min="10753" max="10753" width="7.42578125" customWidth="1"/>
    <col min="10754" max="10754" width="8" customWidth="1"/>
    <col min="10755" max="10755" width="7.7109375" customWidth="1"/>
    <col min="10756" max="10756" width="8.28515625" customWidth="1"/>
    <col min="10757" max="10757" width="6.5703125" customWidth="1"/>
    <col min="10758" max="10758" width="8.7109375" customWidth="1"/>
    <col min="10759" max="10759" width="0.7109375" customWidth="1"/>
    <col min="10760" max="10760" width="9.85546875" customWidth="1"/>
    <col min="10761" max="10761" width="9" customWidth="1"/>
    <col min="10762" max="10762" width="5.28515625" customWidth="1"/>
    <col min="10763" max="10763" width="5.42578125" customWidth="1"/>
    <col min="10764" max="10764" width="10.7109375" customWidth="1"/>
    <col min="10765" max="10765" width="8.28515625" customWidth="1"/>
    <col min="10766" max="10766" width="7.28515625" bestFit="1" customWidth="1"/>
    <col min="10767" max="10767" width="11.28515625" customWidth="1"/>
    <col min="10768" max="10768" width="9.5703125" customWidth="1"/>
    <col min="10769" max="10769" width="10.28515625" bestFit="1" customWidth="1"/>
    <col min="10770" max="10770" width="10.28515625" customWidth="1"/>
    <col min="11009" max="11009" width="7.42578125" customWidth="1"/>
    <col min="11010" max="11010" width="8" customWidth="1"/>
    <col min="11011" max="11011" width="7.7109375" customWidth="1"/>
    <col min="11012" max="11012" width="8.28515625" customWidth="1"/>
    <col min="11013" max="11013" width="6.5703125" customWidth="1"/>
    <col min="11014" max="11014" width="8.7109375" customWidth="1"/>
    <col min="11015" max="11015" width="0.7109375" customWidth="1"/>
    <col min="11016" max="11016" width="9.85546875" customWidth="1"/>
    <col min="11017" max="11017" width="9" customWidth="1"/>
    <col min="11018" max="11018" width="5.28515625" customWidth="1"/>
    <col min="11019" max="11019" width="5.42578125" customWidth="1"/>
    <col min="11020" max="11020" width="10.7109375" customWidth="1"/>
    <col min="11021" max="11021" width="8.28515625" customWidth="1"/>
    <col min="11022" max="11022" width="7.28515625" bestFit="1" customWidth="1"/>
    <col min="11023" max="11023" width="11.28515625" customWidth="1"/>
    <col min="11024" max="11024" width="9.5703125" customWidth="1"/>
    <col min="11025" max="11025" width="10.28515625" bestFit="1" customWidth="1"/>
    <col min="11026" max="11026" width="10.28515625" customWidth="1"/>
    <col min="11265" max="11265" width="7.42578125" customWidth="1"/>
    <col min="11266" max="11266" width="8" customWidth="1"/>
    <col min="11267" max="11267" width="7.7109375" customWidth="1"/>
    <col min="11268" max="11268" width="8.28515625" customWidth="1"/>
    <col min="11269" max="11269" width="6.5703125" customWidth="1"/>
    <col min="11270" max="11270" width="8.7109375" customWidth="1"/>
    <col min="11271" max="11271" width="0.7109375" customWidth="1"/>
    <col min="11272" max="11272" width="9.85546875" customWidth="1"/>
    <col min="11273" max="11273" width="9" customWidth="1"/>
    <col min="11274" max="11274" width="5.28515625" customWidth="1"/>
    <col min="11275" max="11275" width="5.42578125" customWidth="1"/>
    <col min="11276" max="11276" width="10.7109375" customWidth="1"/>
    <col min="11277" max="11277" width="8.28515625" customWidth="1"/>
    <col min="11278" max="11278" width="7.28515625" bestFit="1" customWidth="1"/>
    <col min="11279" max="11279" width="11.28515625" customWidth="1"/>
    <col min="11280" max="11280" width="9.5703125" customWidth="1"/>
    <col min="11281" max="11281" width="10.28515625" bestFit="1" customWidth="1"/>
    <col min="11282" max="11282" width="10.28515625" customWidth="1"/>
    <col min="11521" max="11521" width="7.42578125" customWidth="1"/>
    <col min="11522" max="11522" width="8" customWidth="1"/>
    <col min="11523" max="11523" width="7.7109375" customWidth="1"/>
    <col min="11524" max="11524" width="8.28515625" customWidth="1"/>
    <col min="11525" max="11525" width="6.5703125" customWidth="1"/>
    <col min="11526" max="11526" width="8.7109375" customWidth="1"/>
    <col min="11527" max="11527" width="0.7109375" customWidth="1"/>
    <col min="11528" max="11528" width="9.85546875" customWidth="1"/>
    <col min="11529" max="11529" width="9" customWidth="1"/>
    <col min="11530" max="11530" width="5.28515625" customWidth="1"/>
    <col min="11531" max="11531" width="5.42578125" customWidth="1"/>
    <col min="11532" max="11532" width="10.7109375" customWidth="1"/>
    <col min="11533" max="11533" width="8.28515625" customWidth="1"/>
    <col min="11534" max="11534" width="7.28515625" bestFit="1" customWidth="1"/>
    <col min="11535" max="11535" width="11.28515625" customWidth="1"/>
    <col min="11536" max="11536" width="9.5703125" customWidth="1"/>
    <col min="11537" max="11537" width="10.28515625" bestFit="1" customWidth="1"/>
    <col min="11538" max="11538" width="10.28515625" customWidth="1"/>
    <col min="11777" max="11777" width="7.42578125" customWidth="1"/>
    <col min="11778" max="11778" width="8" customWidth="1"/>
    <col min="11779" max="11779" width="7.7109375" customWidth="1"/>
    <col min="11780" max="11780" width="8.28515625" customWidth="1"/>
    <col min="11781" max="11781" width="6.5703125" customWidth="1"/>
    <col min="11782" max="11782" width="8.7109375" customWidth="1"/>
    <col min="11783" max="11783" width="0.7109375" customWidth="1"/>
    <col min="11784" max="11784" width="9.85546875" customWidth="1"/>
    <col min="11785" max="11785" width="9" customWidth="1"/>
    <col min="11786" max="11786" width="5.28515625" customWidth="1"/>
    <col min="11787" max="11787" width="5.42578125" customWidth="1"/>
    <col min="11788" max="11788" width="10.7109375" customWidth="1"/>
    <col min="11789" max="11789" width="8.28515625" customWidth="1"/>
    <col min="11790" max="11790" width="7.28515625" bestFit="1" customWidth="1"/>
    <col min="11791" max="11791" width="11.28515625" customWidth="1"/>
    <col min="11792" max="11792" width="9.5703125" customWidth="1"/>
    <col min="11793" max="11793" width="10.28515625" bestFit="1" customWidth="1"/>
    <col min="11794" max="11794" width="10.28515625" customWidth="1"/>
    <col min="12033" max="12033" width="7.42578125" customWidth="1"/>
    <col min="12034" max="12034" width="8" customWidth="1"/>
    <col min="12035" max="12035" width="7.7109375" customWidth="1"/>
    <col min="12036" max="12036" width="8.28515625" customWidth="1"/>
    <col min="12037" max="12037" width="6.5703125" customWidth="1"/>
    <col min="12038" max="12038" width="8.7109375" customWidth="1"/>
    <col min="12039" max="12039" width="0.7109375" customWidth="1"/>
    <col min="12040" max="12040" width="9.85546875" customWidth="1"/>
    <col min="12041" max="12041" width="9" customWidth="1"/>
    <col min="12042" max="12042" width="5.28515625" customWidth="1"/>
    <col min="12043" max="12043" width="5.42578125" customWidth="1"/>
    <col min="12044" max="12044" width="10.7109375" customWidth="1"/>
    <col min="12045" max="12045" width="8.28515625" customWidth="1"/>
    <col min="12046" max="12046" width="7.28515625" bestFit="1" customWidth="1"/>
    <col min="12047" max="12047" width="11.28515625" customWidth="1"/>
    <col min="12048" max="12048" width="9.5703125" customWidth="1"/>
    <col min="12049" max="12049" width="10.28515625" bestFit="1" customWidth="1"/>
    <col min="12050" max="12050" width="10.28515625" customWidth="1"/>
    <col min="12289" max="12289" width="7.42578125" customWidth="1"/>
    <col min="12290" max="12290" width="8" customWidth="1"/>
    <col min="12291" max="12291" width="7.7109375" customWidth="1"/>
    <col min="12292" max="12292" width="8.28515625" customWidth="1"/>
    <col min="12293" max="12293" width="6.5703125" customWidth="1"/>
    <col min="12294" max="12294" width="8.7109375" customWidth="1"/>
    <col min="12295" max="12295" width="0.7109375" customWidth="1"/>
    <col min="12296" max="12296" width="9.85546875" customWidth="1"/>
    <col min="12297" max="12297" width="9" customWidth="1"/>
    <col min="12298" max="12298" width="5.28515625" customWidth="1"/>
    <col min="12299" max="12299" width="5.42578125" customWidth="1"/>
    <col min="12300" max="12300" width="10.7109375" customWidth="1"/>
    <col min="12301" max="12301" width="8.28515625" customWidth="1"/>
    <col min="12302" max="12302" width="7.28515625" bestFit="1" customWidth="1"/>
    <col min="12303" max="12303" width="11.28515625" customWidth="1"/>
    <col min="12304" max="12304" width="9.5703125" customWidth="1"/>
    <col min="12305" max="12305" width="10.28515625" bestFit="1" customWidth="1"/>
    <col min="12306" max="12306" width="10.28515625" customWidth="1"/>
    <col min="12545" max="12545" width="7.42578125" customWidth="1"/>
    <col min="12546" max="12546" width="8" customWidth="1"/>
    <col min="12547" max="12547" width="7.7109375" customWidth="1"/>
    <col min="12548" max="12548" width="8.28515625" customWidth="1"/>
    <col min="12549" max="12549" width="6.5703125" customWidth="1"/>
    <col min="12550" max="12550" width="8.7109375" customWidth="1"/>
    <col min="12551" max="12551" width="0.7109375" customWidth="1"/>
    <col min="12552" max="12552" width="9.85546875" customWidth="1"/>
    <col min="12553" max="12553" width="9" customWidth="1"/>
    <col min="12554" max="12554" width="5.28515625" customWidth="1"/>
    <col min="12555" max="12555" width="5.42578125" customWidth="1"/>
    <col min="12556" max="12556" width="10.7109375" customWidth="1"/>
    <col min="12557" max="12557" width="8.28515625" customWidth="1"/>
    <col min="12558" max="12558" width="7.28515625" bestFit="1" customWidth="1"/>
    <col min="12559" max="12559" width="11.28515625" customWidth="1"/>
    <col min="12560" max="12560" width="9.5703125" customWidth="1"/>
    <col min="12561" max="12561" width="10.28515625" bestFit="1" customWidth="1"/>
    <col min="12562" max="12562" width="10.28515625" customWidth="1"/>
    <col min="12801" max="12801" width="7.42578125" customWidth="1"/>
    <col min="12802" max="12802" width="8" customWidth="1"/>
    <col min="12803" max="12803" width="7.7109375" customWidth="1"/>
    <col min="12804" max="12804" width="8.28515625" customWidth="1"/>
    <col min="12805" max="12805" width="6.5703125" customWidth="1"/>
    <col min="12806" max="12806" width="8.7109375" customWidth="1"/>
    <col min="12807" max="12807" width="0.7109375" customWidth="1"/>
    <col min="12808" max="12808" width="9.85546875" customWidth="1"/>
    <col min="12809" max="12809" width="9" customWidth="1"/>
    <col min="12810" max="12810" width="5.28515625" customWidth="1"/>
    <col min="12811" max="12811" width="5.42578125" customWidth="1"/>
    <col min="12812" max="12812" width="10.7109375" customWidth="1"/>
    <col min="12813" max="12813" width="8.28515625" customWidth="1"/>
    <col min="12814" max="12814" width="7.28515625" bestFit="1" customWidth="1"/>
    <col min="12815" max="12815" width="11.28515625" customWidth="1"/>
    <col min="12816" max="12816" width="9.5703125" customWidth="1"/>
    <col min="12817" max="12817" width="10.28515625" bestFit="1" customWidth="1"/>
    <col min="12818" max="12818" width="10.28515625" customWidth="1"/>
    <col min="13057" max="13057" width="7.42578125" customWidth="1"/>
    <col min="13058" max="13058" width="8" customWidth="1"/>
    <col min="13059" max="13059" width="7.7109375" customWidth="1"/>
    <col min="13060" max="13060" width="8.28515625" customWidth="1"/>
    <col min="13061" max="13061" width="6.5703125" customWidth="1"/>
    <col min="13062" max="13062" width="8.7109375" customWidth="1"/>
    <col min="13063" max="13063" width="0.7109375" customWidth="1"/>
    <col min="13064" max="13064" width="9.85546875" customWidth="1"/>
    <col min="13065" max="13065" width="9" customWidth="1"/>
    <col min="13066" max="13066" width="5.28515625" customWidth="1"/>
    <col min="13067" max="13067" width="5.42578125" customWidth="1"/>
    <col min="13068" max="13068" width="10.7109375" customWidth="1"/>
    <col min="13069" max="13069" width="8.28515625" customWidth="1"/>
    <col min="13070" max="13070" width="7.28515625" bestFit="1" customWidth="1"/>
    <col min="13071" max="13071" width="11.28515625" customWidth="1"/>
    <col min="13072" max="13072" width="9.5703125" customWidth="1"/>
    <col min="13073" max="13073" width="10.28515625" bestFit="1" customWidth="1"/>
    <col min="13074" max="13074" width="10.28515625" customWidth="1"/>
    <col min="13313" max="13313" width="7.42578125" customWidth="1"/>
    <col min="13314" max="13314" width="8" customWidth="1"/>
    <col min="13315" max="13315" width="7.7109375" customWidth="1"/>
    <col min="13316" max="13316" width="8.28515625" customWidth="1"/>
    <col min="13317" max="13317" width="6.5703125" customWidth="1"/>
    <col min="13318" max="13318" width="8.7109375" customWidth="1"/>
    <col min="13319" max="13319" width="0.7109375" customWidth="1"/>
    <col min="13320" max="13320" width="9.85546875" customWidth="1"/>
    <col min="13321" max="13321" width="9" customWidth="1"/>
    <col min="13322" max="13322" width="5.28515625" customWidth="1"/>
    <col min="13323" max="13323" width="5.42578125" customWidth="1"/>
    <col min="13324" max="13324" width="10.7109375" customWidth="1"/>
    <col min="13325" max="13325" width="8.28515625" customWidth="1"/>
    <col min="13326" max="13326" width="7.28515625" bestFit="1" customWidth="1"/>
    <col min="13327" max="13327" width="11.28515625" customWidth="1"/>
    <col min="13328" max="13328" width="9.5703125" customWidth="1"/>
    <col min="13329" max="13329" width="10.28515625" bestFit="1" customWidth="1"/>
    <col min="13330" max="13330" width="10.28515625" customWidth="1"/>
    <col min="13569" max="13569" width="7.42578125" customWidth="1"/>
    <col min="13570" max="13570" width="8" customWidth="1"/>
    <col min="13571" max="13571" width="7.7109375" customWidth="1"/>
    <col min="13572" max="13572" width="8.28515625" customWidth="1"/>
    <col min="13573" max="13573" width="6.5703125" customWidth="1"/>
    <col min="13574" max="13574" width="8.7109375" customWidth="1"/>
    <col min="13575" max="13575" width="0.7109375" customWidth="1"/>
    <col min="13576" max="13576" width="9.85546875" customWidth="1"/>
    <col min="13577" max="13577" width="9" customWidth="1"/>
    <col min="13578" max="13578" width="5.28515625" customWidth="1"/>
    <col min="13579" max="13579" width="5.42578125" customWidth="1"/>
    <col min="13580" max="13580" width="10.7109375" customWidth="1"/>
    <col min="13581" max="13581" width="8.28515625" customWidth="1"/>
    <col min="13582" max="13582" width="7.28515625" bestFit="1" customWidth="1"/>
    <col min="13583" max="13583" width="11.28515625" customWidth="1"/>
    <col min="13584" max="13584" width="9.5703125" customWidth="1"/>
    <col min="13585" max="13585" width="10.28515625" bestFit="1" customWidth="1"/>
    <col min="13586" max="13586" width="10.28515625" customWidth="1"/>
    <col min="13825" max="13825" width="7.42578125" customWidth="1"/>
    <col min="13826" max="13826" width="8" customWidth="1"/>
    <col min="13827" max="13827" width="7.7109375" customWidth="1"/>
    <col min="13828" max="13828" width="8.28515625" customWidth="1"/>
    <col min="13829" max="13829" width="6.5703125" customWidth="1"/>
    <col min="13830" max="13830" width="8.7109375" customWidth="1"/>
    <col min="13831" max="13831" width="0.7109375" customWidth="1"/>
    <col min="13832" max="13832" width="9.85546875" customWidth="1"/>
    <col min="13833" max="13833" width="9" customWidth="1"/>
    <col min="13834" max="13834" width="5.28515625" customWidth="1"/>
    <col min="13835" max="13835" width="5.42578125" customWidth="1"/>
    <col min="13836" max="13836" width="10.7109375" customWidth="1"/>
    <col min="13837" max="13837" width="8.28515625" customWidth="1"/>
    <col min="13838" max="13838" width="7.28515625" bestFit="1" customWidth="1"/>
    <col min="13839" max="13839" width="11.28515625" customWidth="1"/>
    <col min="13840" max="13840" width="9.5703125" customWidth="1"/>
    <col min="13841" max="13841" width="10.28515625" bestFit="1" customWidth="1"/>
    <col min="13842" max="13842" width="10.28515625" customWidth="1"/>
    <col min="14081" max="14081" width="7.42578125" customWidth="1"/>
    <col min="14082" max="14082" width="8" customWidth="1"/>
    <col min="14083" max="14083" width="7.7109375" customWidth="1"/>
    <col min="14084" max="14084" width="8.28515625" customWidth="1"/>
    <col min="14085" max="14085" width="6.5703125" customWidth="1"/>
    <col min="14086" max="14086" width="8.7109375" customWidth="1"/>
    <col min="14087" max="14087" width="0.7109375" customWidth="1"/>
    <col min="14088" max="14088" width="9.85546875" customWidth="1"/>
    <col min="14089" max="14089" width="9" customWidth="1"/>
    <col min="14090" max="14090" width="5.28515625" customWidth="1"/>
    <col min="14091" max="14091" width="5.42578125" customWidth="1"/>
    <col min="14092" max="14092" width="10.7109375" customWidth="1"/>
    <col min="14093" max="14093" width="8.28515625" customWidth="1"/>
    <col min="14094" max="14094" width="7.28515625" bestFit="1" customWidth="1"/>
    <col min="14095" max="14095" width="11.28515625" customWidth="1"/>
    <col min="14096" max="14096" width="9.5703125" customWidth="1"/>
    <col min="14097" max="14097" width="10.28515625" bestFit="1" customWidth="1"/>
    <col min="14098" max="14098" width="10.28515625" customWidth="1"/>
    <col min="14337" max="14337" width="7.42578125" customWidth="1"/>
    <col min="14338" max="14338" width="8" customWidth="1"/>
    <col min="14339" max="14339" width="7.7109375" customWidth="1"/>
    <col min="14340" max="14340" width="8.28515625" customWidth="1"/>
    <col min="14341" max="14341" width="6.5703125" customWidth="1"/>
    <col min="14342" max="14342" width="8.7109375" customWidth="1"/>
    <col min="14343" max="14343" width="0.7109375" customWidth="1"/>
    <col min="14344" max="14344" width="9.85546875" customWidth="1"/>
    <col min="14345" max="14345" width="9" customWidth="1"/>
    <col min="14346" max="14346" width="5.28515625" customWidth="1"/>
    <col min="14347" max="14347" width="5.42578125" customWidth="1"/>
    <col min="14348" max="14348" width="10.7109375" customWidth="1"/>
    <col min="14349" max="14349" width="8.28515625" customWidth="1"/>
    <col min="14350" max="14350" width="7.28515625" bestFit="1" customWidth="1"/>
    <col min="14351" max="14351" width="11.28515625" customWidth="1"/>
    <col min="14352" max="14352" width="9.5703125" customWidth="1"/>
    <col min="14353" max="14353" width="10.28515625" bestFit="1" customWidth="1"/>
    <col min="14354" max="14354" width="10.28515625" customWidth="1"/>
    <col min="14593" max="14593" width="7.42578125" customWidth="1"/>
    <col min="14594" max="14594" width="8" customWidth="1"/>
    <col min="14595" max="14595" width="7.7109375" customWidth="1"/>
    <col min="14596" max="14596" width="8.28515625" customWidth="1"/>
    <col min="14597" max="14597" width="6.5703125" customWidth="1"/>
    <col min="14598" max="14598" width="8.7109375" customWidth="1"/>
    <col min="14599" max="14599" width="0.7109375" customWidth="1"/>
    <col min="14600" max="14600" width="9.85546875" customWidth="1"/>
    <col min="14601" max="14601" width="9" customWidth="1"/>
    <col min="14602" max="14602" width="5.28515625" customWidth="1"/>
    <col min="14603" max="14603" width="5.42578125" customWidth="1"/>
    <col min="14604" max="14604" width="10.7109375" customWidth="1"/>
    <col min="14605" max="14605" width="8.28515625" customWidth="1"/>
    <col min="14606" max="14606" width="7.28515625" bestFit="1" customWidth="1"/>
    <col min="14607" max="14607" width="11.28515625" customWidth="1"/>
    <col min="14608" max="14608" width="9.5703125" customWidth="1"/>
    <col min="14609" max="14609" width="10.28515625" bestFit="1" customWidth="1"/>
    <col min="14610" max="14610" width="10.28515625" customWidth="1"/>
    <col min="14849" max="14849" width="7.42578125" customWidth="1"/>
    <col min="14850" max="14850" width="8" customWidth="1"/>
    <col min="14851" max="14851" width="7.7109375" customWidth="1"/>
    <col min="14852" max="14852" width="8.28515625" customWidth="1"/>
    <col min="14853" max="14853" width="6.5703125" customWidth="1"/>
    <col min="14854" max="14854" width="8.7109375" customWidth="1"/>
    <col min="14855" max="14855" width="0.7109375" customWidth="1"/>
    <col min="14856" max="14856" width="9.85546875" customWidth="1"/>
    <col min="14857" max="14857" width="9" customWidth="1"/>
    <col min="14858" max="14858" width="5.28515625" customWidth="1"/>
    <col min="14859" max="14859" width="5.42578125" customWidth="1"/>
    <col min="14860" max="14860" width="10.7109375" customWidth="1"/>
    <col min="14861" max="14861" width="8.28515625" customWidth="1"/>
    <col min="14862" max="14862" width="7.28515625" bestFit="1" customWidth="1"/>
    <col min="14863" max="14863" width="11.28515625" customWidth="1"/>
    <col min="14864" max="14864" width="9.5703125" customWidth="1"/>
    <col min="14865" max="14865" width="10.28515625" bestFit="1" customWidth="1"/>
    <col min="14866" max="14866" width="10.28515625" customWidth="1"/>
    <col min="15105" max="15105" width="7.42578125" customWidth="1"/>
    <col min="15106" max="15106" width="8" customWidth="1"/>
    <col min="15107" max="15107" width="7.7109375" customWidth="1"/>
    <col min="15108" max="15108" width="8.28515625" customWidth="1"/>
    <col min="15109" max="15109" width="6.5703125" customWidth="1"/>
    <col min="15110" max="15110" width="8.7109375" customWidth="1"/>
    <col min="15111" max="15111" width="0.7109375" customWidth="1"/>
    <col min="15112" max="15112" width="9.85546875" customWidth="1"/>
    <col min="15113" max="15113" width="9" customWidth="1"/>
    <col min="15114" max="15114" width="5.28515625" customWidth="1"/>
    <col min="15115" max="15115" width="5.42578125" customWidth="1"/>
    <col min="15116" max="15116" width="10.7109375" customWidth="1"/>
    <col min="15117" max="15117" width="8.28515625" customWidth="1"/>
    <col min="15118" max="15118" width="7.28515625" bestFit="1" customWidth="1"/>
    <col min="15119" max="15119" width="11.28515625" customWidth="1"/>
    <col min="15120" max="15120" width="9.5703125" customWidth="1"/>
    <col min="15121" max="15121" width="10.28515625" bestFit="1" customWidth="1"/>
    <col min="15122" max="15122" width="10.28515625" customWidth="1"/>
    <col min="15361" max="15361" width="7.42578125" customWidth="1"/>
    <col min="15362" max="15362" width="8" customWidth="1"/>
    <col min="15363" max="15363" width="7.7109375" customWidth="1"/>
    <col min="15364" max="15364" width="8.28515625" customWidth="1"/>
    <col min="15365" max="15365" width="6.5703125" customWidth="1"/>
    <col min="15366" max="15366" width="8.7109375" customWidth="1"/>
    <col min="15367" max="15367" width="0.7109375" customWidth="1"/>
    <col min="15368" max="15368" width="9.85546875" customWidth="1"/>
    <col min="15369" max="15369" width="9" customWidth="1"/>
    <col min="15370" max="15370" width="5.28515625" customWidth="1"/>
    <col min="15371" max="15371" width="5.42578125" customWidth="1"/>
    <col min="15372" max="15372" width="10.7109375" customWidth="1"/>
    <col min="15373" max="15373" width="8.28515625" customWidth="1"/>
    <col min="15374" max="15374" width="7.28515625" bestFit="1" customWidth="1"/>
    <col min="15375" max="15375" width="11.28515625" customWidth="1"/>
    <col min="15376" max="15376" width="9.5703125" customWidth="1"/>
    <col min="15377" max="15377" width="10.28515625" bestFit="1" customWidth="1"/>
    <col min="15378" max="15378" width="10.28515625" customWidth="1"/>
    <col min="15617" max="15617" width="7.42578125" customWidth="1"/>
    <col min="15618" max="15618" width="8" customWidth="1"/>
    <col min="15619" max="15619" width="7.7109375" customWidth="1"/>
    <col min="15620" max="15620" width="8.28515625" customWidth="1"/>
    <col min="15621" max="15621" width="6.5703125" customWidth="1"/>
    <col min="15622" max="15622" width="8.7109375" customWidth="1"/>
    <col min="15623" max="15623" width="0.7109375" customWidth="1"/>
    <col min="15624" max="15624" width="9.85546875" customWidth="1"/>
    <col min="15625" max="15625" width="9" customWidth="1"/>
    <col min="15626" max="15626" width="5.28515625" customWidth="1"/>
    <col min="15627" max="15627" width="5.42578125" customWidth="1"/>
    <col min="15628" max="15628" width="10.7109375" customWidth="1"/>
    <col min="15629" max="15629" width="8.28515625" customWidth="1"/>
    <col min="15630" max="15630" width="7.28515625" bestFit="1" customWidth="1"/>
    <col min="15631" max="15631" width="11.28515625" customWidth="1"/>
    <col min="15632" max="15632" width="9.5703125" customWidth="1"/>
    <col min="15633" max="15633" width="10.28515625" bestFit="1" customWidth="1"/>
    <col min="15634" max="15634" width="10.28515625" customWidth="1"/>
    <col min="15873" max="15873" width="7.42578125" customWidth="1"/>
    <col min="15874" max="15874" width="8" customWidth="1"/>
    <col min="15875" max="15875" width="7.7109375" customWidth="1"/>
    <col min="15876" max="15876" width="8.28515625" customWidth="1"/>
    <col min="15877" max="15877" width="6.5703125" customWidth="1"/>
    <col min="15878" max="15878" width="8.7109375" customWidth="1"/>
    <col min="15879" max="15879" width="0.7109375" customWidth="1"/>
    <col min="15880" max="15880" width="9.85546875" customWidth="1"/>
    <col min="15881" max="15881" width="9" customWidth="1"/>
    <col min="15882" max="15882" width="5.28515625" customWidth="1"/>
    <col min="15883" max="15883" width="5.42578125" customWidth="1"/>
    <col min="15884" max="15884" width="10.7109375" customWidth="1"/>
    <col min="15885" max="15885" width="8.28515625" customWidth="1"/>
    <col min="15886" max="15886" width="7.28515625" bestFit="1" customWidth="1"/>
    <col min="15887" max="15887" width="11.28515625" customWidth="1"/>
    <col min="15888" max="15888" width="9.5703125" customWidth="1"/>
    <col min="15889" max="15889" width="10.28515625" bestFit="1" customWidth="1"/>
    <col min="15890" max="15890" width="10.28515625" customWidth="1"/>
    <col min="16129" max="16129" width="7.42578125" customWidth="1"/>
    <col min="16130" max="16130" width="8" customWidth="1"/>
    <col min="16131" max="16131" width="7.7109375" customWidth="1"/>
    <col min="16132" max="16132" width="8.28515625" customWidth="1"/>
    <col min="16133" max="16133" width="6.5703125" customWidth="1"/>
    <col min="16134" max="16134" width="8.7109375" customWidth="1"/>
    <col min="16135" max="16135" width="0.7109375" customWidth="1"/>
    <col min="16136" max="16136" width="9.85546875" customWidth="1"/>
    <col min="16137" max="16137" width="9" customWidth="1"/>
    <col min="16138" max="16138" width="5.28515625" customWidth="1"/>
    <col min="16139" max="16139" width="5.42578125" customWidth="1"/>
    <col min="16140" max="16140" width="10.7109375" customWidth="1"/>
    <col min="16141" max="16141" width="8.28515625" customWidth="1"/>
    <col min="16142" max="16142" width="7.28515625" bestFit="1" customWidth="1"/>
    <col min="16143" max="16143" width="11.28515625" customWidth="1"/>
    <col min="16144" max="16144" width="9.5703125" customWidth="1"/>
    <col min="16145" max="16145" width="10.28515625" bestFit="1" customWidth="1"/>
    <col min="16146" max="16146" width="10.28515625" customWidth="1"/>
  </cols>
  <sheetData>
    <row r="1" spans="1:20" ht="18">
      <c r="A1" s="1"/>
      <c r="B1" s="1"/>
      <c r="C1" s="2"/>
      <c r="D1" s="2"/>
      <c r="E1" s="1"/>
      <c r="F1" s="3" t="s">
        <v>0</v>
      </c>
      <c r="G1" s="3"/>
      <c r="H1" s="3"/>
      <c r="I1" s="4"/>
      <c r="J1" s="4"/>
      <c r="K1" s="4"/>
      <c r="L1" s="4"/>
      <c r="M1" s="5"/>
      <c r="N1" s="5"/>
      <c r="O1" s="5"/>
      <c r="P1" s="5"/>
      <c r="Q1" s="1"/>
      <c r="R1" s="1"/>
      <c r="S1" s="1"/>
      <c r="T1" s="1"/>
    </row>
    <row r="2" spans="1:20" ht="11.65" customHeight="1">
      <c r="A2" s="1"/>
      <c r="B2" s="1"/>
      <c r="C2" s="1"/>
      <c r="D2" s="1"/>
      <c r="E2" s="6" t="s">
        <v>1</v>
      </c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97" t="s">
        <v>2</v>
      </c>
      <c r="B3" s="98"/>
      <c r="C3" s="98"/>
      <c r="D3" s="98"/>
      <c r="E3" s="98"/>
      <c r="F3" s="99"/>
      <c r="G3" s="1"/>
      <c r="H3" s="97" t="s">
        <v>72</v>
      </c>
      <c r="I3" s="98"/>
      <c r="J3" s="98"/>
      <c r="K3" s="98"/>
      <c r="L3" s="98"/>
      <c r="M3" s="98"/>
      <c r="N3" s="98"/>
      <c r="O3" s="99"/>
      <c r="P3" s="7"/>
      <c r="Q3" s="1"/>
      <c r="R3" s="1"/>
      <c r="S3" s="1"/>
      <c r="T3" s="1"/>
    </row>
    <row r="4" spans="1:20">
      <c r="A4" s="89" t="s">
        <v>4</v>
      </c>
      <c r="B4" s="76"/>
      <c r="C4" s="76"/>
      <c r="D4" s="76"/>
      <c r="E4" s="76"/>
      <c r="F4" s="90"/>
      <c r="G4" s="1"/>
      <c r="H4" s="89" t="s">
        <v>5</v>
      </c>
      <c r="I4" s="76"/>
      <c r="J4" s="76"/>
      <c r="K4" s="76"/>
      <c r="L4" s="76"/>
      <c r="M4" s="76"/>
      <c r="N4" s="76"/>
      <c r="O4" s="90"/>
      <c r="P4" s="7"/>
      <c r="Q4" s="1"/>
      <c r="R4" s="1"/>
      <c r="S4" s="1"/>
      <c r="T4" s="1"/>
    </row>
    <row r="5" spans="1:20">
      <c r="A5" s="89" t="s">
        <v>73</v>
      </c>
      <c r="B5" s="76"/>
      <c r="C5" s="76"/>
      <c r="D5" s="76"/>
      <c r="E5" s="76"/>
      <c r="F5" s="90"/>
      <c r="G5" s="1"/>
      <c r="H5" s="89" t="s">
        <v>7</v>
      </c>
      <c r="I5" s="76"/>
      <c r="J5" s="76"/>
      <c r="K5" s="76"/>
      <c r="L5" s="76"/>
      <c r="M5" s="76"/>
      <c r="N5" s="76"/>
      <c r="O5" s="90"/>
      <c r="P5" s="7"/>
      <c r="Q5" s="1"/>
      <c r="R5" s="1"/>
      <c r="S5" s="1"/>
      <c r="T5" s="1"/>
    </row>
    <row r="6" spans="1:20">
      <c r="A6" s="77" t="s">
        <v>8</v>
      </c>
      <c r="B6" s="78"/>
      <c r="C6" s="78"/>
      <c r="D6" s="78"/>
      <c r="E6" s="78"/>
      <c r="F6" s="79"/>
      <c r="G6" s="1"/>
      <c r="H6" s="89" t="s">
        <v>9</v>
      </c>
      <c r="I6" s="76"/>
      <c r="J6" s="76"/>
      <c r="K6" s="76"/>
      <c r="L6" s="76"/>
      <c r="M6" s="76"/>
      <c r="N6" s="76"/>
      <c r="O6" s="90"/>
      <c r="P6" s="7"/>
      <c r="Q6" s="1"/>
      <c r="R6" s="1"/>
      <c r="S6" s="1"/>
      <c r="T6" s="1"/>
    </row>
    <row r="7" spans="1:20" ht="16.149999999999999" customHeight="1">
      <c r="A7" s="91" t="s">
        <v>10</v>
      </c>
      <c r="B7" s="92"/>
      <c r="C7" s="92"/>
      <c r="D7" s="92"/>
      <c r="E7" s="92"/>
      <c r="F7" s="93"/>
      <c r="G7" s="1"/>
      <c r="H7" s="89" t="s">
        <v>11</v>
      </c>
      <c r="I7" s="76"/>
      <c r="J7" s="76"/>
      <c r="K7" s="76"/>
      <c r="L7" s="76"/>
      <c r="M7" s="76"/>
      <c r="N7" s="76"/>
      <c r="O7" s="90"/>
      <c r="P7" s="7"/>
      <c r="Q7" s="1"/>
      <c r="R7" s="1"/>
      <c r="S7" s="1"/>
      <c r="T7" s="1"/>
    </row>
    <row r="8" spans="1:20">
      <c r="A8" s="94"/>
      <c r="B8" s="95"/>
      <c r="C8" s="95"/>
      <c r="D8" s="95"/>
      <c r="E8" s="95"/>
      <c r="F8" s="96"/>
      <c r="G8" s="1"/>
      <c r="H8" s="77" t="s">
        <v>12</v>
      </c>
      <c r="I8" s="78"/>
      <c r="J8" s="78"/>
      <c r="K8" s="78"/>
      <c r="L8" s="78"/>
      <c r="M8" s="78"/>
      <c r="N8" s="78"/>
      <c r="O8" s="79"/>
      <c r="P8" s="4"/>
      <c r="Q8" s="1"/>
      <c r="R8" s="1"/>
      <c r="S8" s="1"/>
      <c r="T8" s="1"/>
    </row>
    <row r="9" spans="1:20">
      <c r="A9" s="1"/>
      <c r="B9" s="1"/>
      <c r="C9" s="1"/>
      <c r="D9" s="1"/>
      <c r="E9" s="1"/>
      <c r="F9" s="1"/>
      <c r="G9" s="1"/>
      <c r="H9" s="77" t="s">
        <v>13</v>
      </c>
      <c r="I9" s="78"/>
      <c r="J9" s="78"/>
      <c r="K9" s="78"/>
      <c r="L9" s="78"/>
      <c r="M9" s="78"/>
      <c r="N9" s="78"/>
      <c r="O9" s="79"/>
      <c r="P9" s="4"/>
      <c r="Q9" s="1"/>
      <c r="R9" s="1"/>
      <c r="S9" s="1"/>
      <c r="T9" s="1"/>
    </row>
    <row r="10" spans="1:20" ht="14.65" customHeight="1">
      <c r="A10" s="1"/>
      <c r="B10" s="1"/>
      <c r="C10" s="1"/>
      <c r="D10" s="1"/>
      <c r="E10" s="1"/>
      <c r="F10" s="1"/>
      <c r="G10" s="1"/>
      <c r="H10" s="77" t="s">
        <v>14</v>
      </c>
      <c r="I10" s="78"/>
      <c r="J10" s="78"/>
      <c r="K10" s="78"/>
      <c r="L10" s="78"/>
      <c r="M10" s="78"/>
      <c r="N10" s="78"/>
      <c r="O10" s="79"/>
      <c r="P10" s="4"/>
      <c r="Q10" s="1"/>
      <c r="R10" s="1"/>
      <c r="S10" s="1"/>
      <c r="T10" s="1"/>
    </row>
    <row r="11" spans="1:20" ht="14.65" customHeight="1">
      <c r="A11" s="1"/>
      <c r="B11" s="1"/>
      <c r="C11" s="1"/>
      <c r="D11" s="1"/>
      <c r="E11" s="1"/>
      <c r="F11" s="1"/>
      <c r="G11" s="1"/>
      <c r="H11" s="80" t="s">
        <v>15</v>
      </c>
      <c r="I11" s="81"/>
      <c r="J11" s="81"/>
      <c r="K11" s="81"/>
      <c r="L11" s="81"/>
      <c r="M11" s="81"/>
      <c r="N11" s="81"/>
      <c r="O11" s="82"/>
      <c r="P11" s="4"/>
      <c r="Q11" s="1"/>
      <c r="R11" s="1"/>
      <c r="S11" s="1"/>
      <c r="T11" s="1"/>
    </row>
    <row r="12" spans="1:20">
      <c r="A12" s="1"/>
      <c r="B12" s="1"/>
      <c r="C12" s="1"/>
      <c r="D12" s="1"/>
      <c r="E12" s="1"/>
      <c r="F12" s="1"/>
      <c r="G12" s="1"/>
      <c r="H12" s="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>
      <c r="A13" s="1"/>
      <c r="B13" s="1"/>
      <c r="C13" s="1"/>
      <c r="D13" s="1"/>
      <c r="E13" s="1"/>
      <c r="F13" s="1"/>
      <c r="G13" s="8"/>
      <c r="H13" s="83" t="s">
        <v>16</v>
      </c>
      <c r="I13" s="84"/>
      <c r="J13" s="83" t="s">
        <v>17</v>
      </c>
      <c r="K13" s="84"/>
      <c r="L13" s="85"/>
      <c r="M13" s="85"/>
      <c r="N13" s="9"/>
      <c r="O13" s="9"/>
      <c r="P13" s="9"/>
      <c r="Q13" s="1"/>
      <c r="R13" s="1"/>
      <c r="S13" s="1"/>
      <c r="T13" s="1"/>
    </row>
    <row r="14" spans="1:20" ht="38.25" customHeight="1">
      <c r="A14" s="10" t="s">
        <v>18</v>
      </c>
      <c r="B14" s="11" t="s">
        <v>19</v>
      </c>
      <c r="C14" s="12" t="s">
        <v>20</v>
      </c>
      <c r="D14" s="12" t="s">
        <v>21</v>
      </c>
      <c r="E14" s="11" t="s">
        <v>74</v>
      </c>
      <c r="F14" s="11" t="s">
        <v>23</v>
      </c>
      <c r="G14" s="1"/>
      <c r="H14" s="13" t="s">
        <v>24</v>
      </c>
      <c r="I14" s="14" t="s">
        <v>25</v>
      </c>
      <c r="J14" s="13" t="s">
        <v>26</v>
      </c>
      <c r="K14" s="13" t="s">
        <v>27</v>
      </c>
      <c r="L14" s="11" t="s">
        <v>28</v>
      </c>
      <c r="M14" s="11" t="s">
        <v>29</v>
      </c>
      <c r="N14" s="11" t="s">
        <v>30</v>
      </c>
      <c r="O14" s="11" t="s">
        <v>31</v>
      </c>
      <c r="P14" s="11" t="s">
        <v>33</v>
      </c>
      <c r="Q14" s="12" t="s">
        <v>34</v>
      </c>
      <c r="R14" s="12" t="s">
        <v>35</v>
      </c>
      <c r="S14" s="1"/>
      <c r="T14" s="1"/>
    </row>
    <row r="15" spans="1:20">
      <c r="A15" s="15">
        <v>43374</v>
      </c>
      <c r="B15" s="16">
        <v>113772</v>
      </c>
      <c r="C15" s="16">
        <v>60963</v>
      </c>
      <c r="D15" s="16">
        <v>25422</v>
      </c>
      <c r="E15" s="16">
        <v>1818</v>
      </c>
      <c r="F15" s="16">
        <v>11960</v>
      </c>
      <c r="G15" s="1"/>
      <c r="H15" s="17">
        <v>4200</v>
      </c>
      <c r="I15" s="16">
        <v>6165</v>
      </c>
      <c r="J15" s="18">
        <v>35</v>
      </c>
      <c r="K15" s="16">
        <v>820</v>
      </c>
      <c r="L15" s="17">
        <v>13633</v>
      </c>
      <c r="M15" s="16">
        <v>60160</v>
      </c>
      <c r="N15" s="16">
        <v>0</v>
      </c>
      <c r="O15" s="16">
        <v>498</v>
      </c>
      <c r="P15" s="16">
        <v>1042</v>
      </c>
      <c r="Q15" s="16">
        <f>SUM(B15,C15,D15,E15,F15,H15,I15,L15,M15,N15,O15,P15)</f>
        <v>299633</v>
      </c>
      <c r="R15" s="20">
        <v>149.81649999999999</v>
      </c>
      <c r="S15" s="1"/>
      <c r="T15" s="1"/>
    </row>
    <row r="16" spans="1:20">
      <c r="A16" s="15">
        <v>43405</v>
      </c>
      <c r="B16" s="16">
        <v>86662</v>
      </c>
      <c r="C16" s="16">
        <v>49398</v>
      </c>
      <c r="D16" s="16">
        <v>25960</v>
      </c>
      <c r="E16" s="20">
        <v>1101</v>
      </c>
      <c r="F16" s="16">
        <v>9300</v>
      </c>
      <c r="G16" s="1"/>
      <c r="H16" s="16">
        <v>2560</v>
      </c>
      <c r="I16" s="16">
        <v>3563</v>
      </c>
      <c r="J16" s="18">
        <v>11</v>
      </c>
      <c r="K16" s="16">
        <v>0</v>
      </c>
      <c r="L16" s="16">
        <v>0</v>
      </c>
      <c r="M16" s="16">
        <v>31060</v>
      </c>
      <c r="N16" s="16">
        <v>0</v>
      </c>
      <c r="O16" s="16">
        <v>213</v>
      </c>
      <c r="P16" s="16">
        <v>37933</v>
      </c>
      <c r="Q16" s="16">
        <f>SUM(B16,C16,D16,E16,F16,H16,I16,L16,M16,N16,O16,P16)</f>
        <v>247750</v>
      </c>
      <c r="R16" s="20">
        <v>123.875</v>
      </c>
      <c r="S16" s="1"/>
      <c r="T16" s="1"/>
    </row>
    <row r="17" spans="1:20">
      <c r="A17" s="15">
        <v>43435</v>
      </c>
      <c r="B17" s="16">
        <v>47009</v>
      </c>
      <c r="C17" s="16">
        <v>39607</v>
      </c>
      <c r="D17" s="16">
        <v>8359</v>
      </c>
      <c r="E17" s="16">
        <v>702</v>
      </c>
      <c r="F17" s="16">
        <v>6720</v>
      </c>
      <c r="G17" s="1"/>
      <c r="H17" s="16">
        <v>2530</v>
      </c>
      <c r="I17" s="16">
        <v>3000</v>
      </c>
      <c r="J17" s="18">
        <v>13</v>
      </c>
      <c r="K17" s="16">
        <v>0</v>
      </c>
      <c r="L17" s="16">
        <v>11988</v>
      </c>
      <c r="M17" s="16">
        <v>25660</v>
      </c>
      <c r="N17" s="16">
        <v>11662</v>
      </c>
      <c r="O17" s="16">
        <v>198</v>
      </c>
      <c r="P17" s="16">
        <v>13937</v>
      </c>
      <c r="Q17" s="16">
        <f>SUM(B17,C17,D17,E17,F17,H17,I17,L17,M17,N17,O17,P17)</f>
        <v>171372</v>
      </c>
      <c r="R17" s="20">
        <v>85.686000000000007</v>
      </c>
      <c r="S17" s="1"/>
      <c r="T17" s="1"/>
    </row>
    <row r="18" spans="1:20">
      <c r="A18" s="15">
        <v>43466</v>
      </c>
      <c r="B18" s="16">
        <v>65102</v>
      </c>
      <c r="C18" s="16">
        <v>39739</v>
      </c>
      <c r="D18" s="16">
        <v>16788</v>
      </c>
      <c r="E18" s="16">
        <v>317</v>
      </c>
      <c r="F18" s="16">
        <v>8200</v>
      </c>
      <c r="G18" s="1"/>
      <c r="H18" s="16">
        <v>1765</v>
      </c>
      <c r="I18" s="16">
        <v>2454</v>
      </c>
      <c r="J18" s="18">
        <v>55</v>
      </c>
      <c r="K18" s="16">
        <v>0</v>
      </c>
      <c r="L18" s="16">
        <v>0</v>
      </c>
      <c r="M18" s="16">
        <v>44237</v>
      </c>
      <c r="N18" s="16">
        <v>0</v>
      </c>
      <c r="O18" s="16">
        <v>785</v>
      </c>
      <c r="P18" s="16">
        <v>16589</v>
      </c>
      <c r="Q18" s="16">
        <f t="shared" ref="Q18:Q26" si="0">SUM(B18,C18,D18,E18,F18,H18,I18,L18,M18,N18,O18,P18)</f>
        <v>195976</v>
      </c>
      <c r="R18" s="20">
        <v>97.988</v>
      </c>
      <c r="S18" s="1"/>
      <c r="T18" s="1"/>
    </row>
    <row r="19" spans="1:20">
      <c r="A19" s="15">
        <v>43497</v>
      </c>
      <c r="B19" s="16">
        <v>82773</v>
      </c>
      <c r="C19" s="16">
        <v>52068</v>
      </c>
      <c r="D19" s="16">
        <v>27518</v>
      </c>
      <c r="E19" s="16">
        <v>510</v>
      </c>
      <c r="F19" s="16">
        <v>10900</v>
      </c>
      <c r="G19" s="1"/>
      <c r="H19" s="16">
        <v>4110</v>
      </c>
      <c r="I19" s="16">
        <v>4058</v>
      </c>
      <c r="J19" s="18">
        <v>7</v>
      </c>
      <c r="K19" s="16">
        <v>783</v>
      </c>
      <c r="L19" s="16">
        <v>160</v>
      </c>
      <c r="M19" s="16">
        <v>68680</v>
      </c>
      <c r="N19" s="16">
        <v>18343</v>
      </c>
      <c r="O19" s="16">
        <v>296</v>
      </c>
      <c r="P19" s="16">
        <v>31070</v>
      </c>
      <c r="Q19" s="16">
        <f t="shared" si="0"/>
        <v>300486</v>
      </c>
      <c r="R19" s="20">
        <v>150.24299999999999</v>
      </c>
      <c r="S19" s="1"/>
      <c r="T19" s="1"/>
    </row>
    <row r="20" spans="1:20">
      <c r="A20" s="15">
        <v>43525</v>
      </c>
      <c r="B20" s="16">
        <v>44895</v>
      </c>
      <c r="C20" s="16">
        <v>20229</v>
      </c>
      <c r="D20" s="16">
        <v>9789</v>
      </c>
      <c r="E20" s="16">
        <v>546</v>
      </c>
      <c r="F20" s="16">
        <v>9640</v>
      </c>
      <c r="G20" s="1"/>
      <c r="H20" s="16">
        <v>3720</v>
      </c>
      <c r="I20" s="16">
        <v>3301</v>
      </c>
      <c r="J20" s="18">
        <v>18</v>
      </c>
      <c r="K20" s="16">
        <v>0</v>
      </c>
      <c r="L20" s="16">
        <v>17878</v>
      </c>
      <c r="M20" s="16">
        <v>23086</v>
      </c>
      <c r="N20" s="16">
        <v>0</v>
      </c>
      <c r="O20" s="16">
        <v>828</v>
      </c>
      <c r="P20" s="16">
        <v>13368</v>
      </c>
      <c r="Q20" s="16">
        <f t="shared" si="0"/>
        <v>147280</v>
      </c>
      <c r="R20" s="20">
        <v>73.64</v>
      </c>
      <c r="S20" s="1"/>
      <c r="T20" s="1"/>
    </row>
    <row r="21" spans="1:20">
      <c r="A21" s="15">
        <v>43556</v>
      </c>
      <c r="B21" s="16">
        <v>87714</v>
      </c>
      <c r="C21" s="16">
        <v>50091</v>
      </c>
      <c r="D21" s="16">
        <v>25242</v>
      </c>
      <c r="E21" s="16">
        <v>512</v>
      </c>
      <c r="F21" s="16">
        <v>10980</v>
      </c>
      <c r="G21" s="1"/>
      <c r="H21" s="16">
        <v>4580</v>
      </c>
      <c r="I21" s="16">
        <v>3092</v>
      </c>
      <c r="J21" s="18">
        <v>19</v>
      </c>
      <c r="K21" s="16">
        <v>0</v>
      </c>
      <c r="L21" s="16">
        <v>1218</v>
      </c>
      <c r="M21" s="16">
        <v>40860</v>
      </c>
      <c r="N21" s="16">
        <v>0</v>
      </c>
      <c r="O21" s="16">
        <v>190</v>
      </c>
      <c r="P21" s="16">
        <v>8748</v>
      </c>
      <c r="Q21" s="16">
        <f t="shared" si="0"/>
        <v>233227</v>
      </c>
      <c r="R21" s="20">
        <v>116.6135</v>
      </c>
      <c r="S21" s="1"/>
      <c r="T21" s="1"/>
    </row>
    <row r="22" spans="1:20">
      <c r="A22" s="15">
        <v>43586</v>
      </c>
      <c r="B22" s="16">
        <v>51221</v>
      </c>
      <c r="C22" s="16">
        <v>55448</v>
      </c>
      <c r="D22" s="16">
        <v>19804</v>
      </c>
      <c r="E22" s="16">
        <v>795</v>
      </c>
      <c r="F22" s="16">
        <v>9180</v>
      </c>
      <c r="G22" s="1"/>
      <c r="H22" s="16">
        <v>1480</v>
      </c>
      <c r="I22" s="16">
        <v>4186</v>
      </c>
      <c r="J22" s="18">
        <v>24</v>
      </c>
      <c r="K22" s="16">
        <v>950</v>
      </c>
      <c r="L22" s="16">
        <v>14043</v>
      </c>
      <c r="M22" s="16">
        <v>56460</v>
      </c>
      <c r="N22" s="16">
        <v>13620</v>
      </c>
      <c r="O22" s="16">
        <v>200</v>
      </c>
      <c r="P22" s="16">
        <v>32529</v>
      </c>
      <c r="Q22" s="16">
        <f t="shared" si="0"/>
        <v>258966</v>
      </c>
      <c r="R22" s="20">
        <v>129.483</v>
      </c>
      <c r="S22" s="1"/>
      <c r="T22" s="1"/>
    </row>
    <row r="23" spans="1:20">
      <c r="A23" s="15">
        <v>43617</v>
      </c>
      <c r="B23" s="16">
        <v>44241</v>
      </c>
      <c r="C23" s="16">
        <v>56606</v>
      </c>
      <c r="D23" s="16">
        <v>24837</v>
      </c>
      <c r="E23" s="16">
        <v>734</v>
      </c>
      <c r="F23" s="16">
        <v>6180</v>
      </c>
      <c r="G23" s="1"/>
      <c r="H23" s="16">
        <v>2180</v>
      </c>
      <c r="I23" s="16">
        <v>2491</v>
      </c>
      <c r="J23" s="18">
        <v>33</v>
      </c>
      <c r="K23" s="16">
        <v>0</v>
      </c>
      <c r="L23" s="16">
        <v>0</v>
      </c>
      <c r="M23" s="16">
        <v>66457</v>
      </c>
      <c r="N23" s="16">
        <v>0</v>
      </c>
      <c r="O23" s="16">
        <v>0</v>
      </c>
      <c r="P23" s="16">
        <v>25426</v>
      </c>
      <c r="Q23" s="16">
        <f t="shared" si="0"/>
        <v>229152</v>
      </c>
      <c r="R23" s="20">
        <v>114.57599999999999</v>
      </c>
      <c r="S23" s="1"/>
      <c r="T23" s="1"/>
    </row>
    <row r="24" spans="1:20">
      <c r="A24" s="15">
        <v>43647</v>
      </c>
      <c r="B24" s="16">
        <v>62638</v>
      </c>
      <c r="C24" s="16">
        <v>65296</v>
      </c>
      <c r="D24" s="16">
        <v>23838</v>
      </c>
      <c r="E24" s="16">
        <v>475</v>
      </c>
      <c r="F24" s="16">
        <v>7220</v>
      </c>
      <c r="G24" s="1"/>
      <c r="H24" s="16">
        <v>2405</v>
      </c>
      <c r="I24" s="16">
        <v>2574</v>
      </c>
      <c r="J24" s="18">
        <v>23</v>
      </c>
      <c r="K24" s="16">
        <v>0</v>
      </c>
      <c r="L24" s="16">
        <v>14344</v>
      </c>
      <c r="M24" s="16">
        <v>72840</v>
      </c>
      <c r="N24" s="16">
        <v>15821</v>
      </c>
      <c r="O24" s="16">
        <v>2558</v>
      </c>
      <c r="P24" s="16">
        <v>20359</v>
      </c>
      <c r="Q24" s="16">
        <f t="shared" si="0"/>
        <v>290368</v>
      </c>
      <c r="R24" s="20">
        <v>145.184</v>
      </c>
      <c r="S24" s="1"/>
      <c r="T24" s="1"/>
    </row>
    <row r="25" spans="1:20">
      <c r="A25" s="15">
        <v>43678</v>
      </c>
      <c r="B25" s="16">
        <v>163008</v>
      </c>
      <c r="C25" s="16">
        <v>72088</v>
      </c>
      <c r="D25" s="16">
        <v>43468</v>
      </c>
      <c r="E25" s="16">
        <v>793</v>
      </c>
      <c r="F25" s="16">
        <v>10120</v>
      </c>
      <c r="G25" s="1"/>
      <c r="H25" s="16">
        <v>1480</v>
      </c>
      <c r="I25" s="16">
        <v>4630</v>
      </c>
      <c r="J25" s="18">
        <v>20</v>
      </c>
      <c r="K25" s="16">
        <v>0</v>
      </c>
      <c r="L25" s="16">
        <v>14197</v>
      </c>
      <c r="M25" s="16">
        <v>62701</v>
      </c>
      <c r="N25" s="16">
        <v>18293</v>
      </c>
      <c r="O25" s="16">
        <v>1720</v>
      </c>
      <c r="P25" s="16">
        <v>17000</v>
      </c>
      <c r="Q25" s="16">
        <f t="shared" si="0"/>
        <v>409498</v>
      </c>
      <c r="R25" s="20">
        <v>204.749</v>
      </c>
      <c r="S25" s="1"/>
      <c r="T25" s="1"/>
    </row>
    <row r="26" spans="1:20">
      <c r="A26" s="15">
        <v>43709</v>
      </c>
      <c r="B26" s="16">
        <v>96005</v>
      </c>
      <c r="C26" s="16">
        <v>47567</v>
      </c>
      <c r="D26" s="16">
        <v>19563</v>
      </c>
      <c r="E26" s="16">
        <v>479</v>
      </c>
      <c r="F26" s="16">
        <v>13060</v>
      </c>
      <c r="G26" s="1"/>
      <c r="H26" s="16">
        <v>2840</v>
      </c>
      <c r="I26" s="16">
        <v>744</v>
      </c>
      <c r="J26" s="18">
        <v>24</v>
      </c>
      <c r="K26" s="16">
        <v>1200</v>
      </c>
      <c r="L26" s="16">
        <v>0</v>
      </c>
      <c r="M26" s="16">
        <v>59357</v>
      </c>
      <c r="N26" s="16">
        <v>0</v>
      </c>
      <c r="O26" s="16">
        <v>0</v>
      </c>
      <c r="P26" s="16">
        <v>25170</v>
      </c>
      <c r="Q26" s="16">
        <f t="shared" si="0"/>
        <v>264785</v>
      </c>
      <c r="R26" s="20">
        <v>132.39250000000001</v>
      </c>
      <c r="S26" s="1"/>
      <c r="T26" s="1"/>
    </row>
    <row r="27" spans="1:20">
      <c r="A27" s="21"/>
      <c r="B27" s="8"/>
      <c r="C27" s="8"/>
      <c r="D27" s="8"/>
      <c r="E27" s="8"/>
      <c r="F27" s="8"/>
      <c r="G27" s="1"/>
      <c r="H27" s="8"/>
      <c r="I27" s="22"/>
      <c r="J27" s="1"/>
      <c r="K27" s="1"/>
      <c r="L27" s="1"/>
      <c r="M27" s="1"/>
      <c r="N27" s="1"/>
      <c r="O27" s="1"/>
      <c r="P27" s="1"/>
      <c r="Q27" s="22"/>
      <c r="R27" s="22"/>
      <c r="S27" s="1"/>
      <c r="T27" s="1"/>
    </row>
    <row r="28" spans="1:20" ht="25.5">
      <c r="A28" s="23" t="s">
        <v>36</v>
      </c>
      <c r="B28" s="16">
        <f>SUM(B15:B27)</f>
        <v>945040</v>
      </c>
      <c r="C28" s="16">
        <f>SUM(C15:C27)</f>
        <v>609100</v>
      </c>
      <c r="D28" s="16">
        <f>SUM(D15:D26)</f>
        <v>270588</v>
      </c>
      <c r="E28" s="16">
        <f>SUM(E15:E26)</f>
        <v>8782</v>
      </c>
      <c r="F28" s="16">
        <f>SUM(F15:F26)</f>
        <v>113460</v>
      </c>
      <c r="G28" s="1"/>
      <c r="H28" s="16">
        <f t="shared" ref="H28:M28" si="1">SUM(H15:H26)</f>
        <v>33850</v>
      </c>
      <c r="I28" s="16">
        <f t="shared" si="1"/>
        <v>40258</v>
      </c>
      <c r="J28" s="16">
        <f t="shared" si="1"/>
        <v>282</v>
      </c>
      <c r="K28" s="16">
        <f t="shared" si="1"/>
        <v>3753</v>
      </c>
      <c r="L28" s="16">
        <f t="shared" si="1"/>
        <v>87461</v>
      </c>
      <c r="M28" s="16">
        <f t="shared" si="1"/>
        <v>611558</v>
      </c>
      <c r="N28" s="16">
        <f>SUM(N15:N26)</f>
        <v>77739</v>
      </c>
      <c r="O28" s="16">
        <f>SUM(O15:O26)</f>
        <v>7486</v>
      </c>
      <c r="P28" s="16">
        <f>SUM(P15:P27)</f>
        <v>243171</v>
      </c>
      <c r="Q28" s="16">
        <f>SUM(Q15:Q27)</f>
        <v>3048493</v>
      </c>
      <c r="R28" s="19">
        <f>SUM(R15:R27)</f>
        <v>1524.2465</v>
      </c>
      <c r="S28" s="1"/>
      <c r="T28" s="1"/>
    </row>
    <row r="29" spans="1:20">
      <c r="A29" s="26"/>
      <c r="B29" s="27"/>
      <c r="C29" s="27"/>
      <c r="D29" s="27"/>
      <c r="E29" s="27"/>
      <c r="F29" s="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86" t="s">
        <v>37</v>
      </c>
      <c r="B30" s="87"/>
      <c r="C30" s="87"/>
      <c r="D30" s="87"/>
      <c r="E30" s="87"/>
      <c r="F30" s="8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28" t="s">
        <v>75</v>
      </c>
      <c r="B31" s="29"/>
      <c r="C31" s="29"/>
      <c r="D31" s="29"/>
      <c r="E31" s="29"/>
      <c r="F31" s="3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A32" s="28" t="s">
        <v>76</v>
      </c>
      <c r="B32" s="29"/>
      <c r="C32" s="29"/>
      <c r="D32" s="29"/>
      <c r="E32" s="29"/>
      <c r="F32" s="3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>
      <c r="A33" s="28" t="s">
        <v>77</v>
      </c>
      <c r="B33" s="29"/>
      <c r="C33" s="29"/>
      <c r="D33" s="29"/>
      <c r="E33" s="29"/>
      <c r="F33" s="3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>
      <c r="A34" s="28" t="s">
        <v>78</v>
      </c>
      <c r="B34" s="29"/>
      <c r="C34" s="29"/>
      <c r="D34" s="29"/>
      <c r="E34" s="29"/>
      <c r="F34" s="31"/>
      <c r="G34" s="1"/>
      <c r="H34" s="8"/>
      <c r="I34" s="8"/>
      <c r="J34" s="8"/>
      <c r="K34" s="8"/>
      <c r="L34" s="1"/>
      <c r="M34" s="1"/>
      <c r="N34" s="1"/>
      <c r="O34" s="1"/>
      <c r="P34" s="1"/>
      <c r="Q34" s="1"/>
      <c r="R34" s="1"/>
      <c r="S34" s="1"/>
      <c r="T34" s="1"/>
    </row>
    <row r="35" spans="1:20">
      <c r="A35" s="32" t="s">
        <v>79</v>
      </c>
      <c r="B35" s="33"/>
      <c r="C35" s="33"/>
      <c r="D35" s="33"/>
      <c r="E35" s="33"/>
      <c r="F35" s="34"/>
      <c r="G35" s="1"/>
      <c r="H35" s="76" t="s">
        <v>80</v>
      </c>
      <c r="I35" s="76"/>
      <c r="J35" s="76"/>
      <c r="K35" s="76"/>
      <c r="L35" s="1"/>
      <c r="M35" s="1"/>
      <c r="N35" s="1"/>
      <c r="O35" s="1"/>
      <c r="P35" s="1"/>
      <c r="Q35" s="1"/>
      <c r="R35" s="1"/>
      <c r="S35" s="1"/>
      <c r="T35" s="1"/>
    </row>
    <row r="36" spans="1:20">
      <c r="A36" s="2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>
      <c r="A37" s="2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>
      <c r="A38" s="2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>
      <c r="A39" s="2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>
      <c r="A40" s="2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</sheetData>
  <mergeCells count="19">
    <mergeCell ref="H35:K35"/>
    <mergeCell ref="H10:O10"/>
    <mergeCell ref="H11:O11"/>
    <mergeCell ref="H13:I13"/>
    <mergeCell ref="J13:K13"/>
    <mergeCell ref="L13:M13"/>
    <mergeCell ref="A30:F30"/>
    <mergeCell ref="A6:F6"/>
    <mergeCell ref="H6:O6"/>
    <mergeCell ref="A7:F8"/>
    <mergeCell ref="H7:O7"/>
    <mergeCell ref="H8:O8"/>
    <mergeCell ref="H9:O9"/>
    <mergeCell ref="A3:F3"/>
    <mergeCell ref="H3:O3"/>
    <mergeCell ref="A4:F4"/>
    <mergeCell ref="H4:O4"/>
    <mergeCell ref="A5:F5"/>
    <mergeCell ref="H5:O5"/>
  </mergeCells>
  <pageMargins left="0.25" right="0.25" top="0.75" bottom="0.75" header="0.3" footer="0.3"/>
  <pageSetup scale="9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2A018-769D-47DB-8926-494966DB0CA3}">
  <sheetPr>
    <pageSetUpPr fitToPage="1"/>
  </sheetPr>
  <dimension ref="A1:R40"/>
  <sheetViews>
    <sheetView zoomScaleNormal="100" workbookViewId="0">
      <selection activeCell="I21" sqref="I21"/>
    </sheetView>
  </sheetViews>
  <sheetFormatPr defaultRowHeight="12.75"/>
  <cols>
    <col min="1" max="1" width="7.42578125" style="1" customWidth="1"/>
    <col min="2" max="2" width="8" style="1" customWidth="1"/>
    <col min="3" max="3" width="7.7109375" style="1" customWidth="1"/>
    <col min="4" max="4" width="8.28515625" style="1" customWidth="1"/>
    <col min="5" max="5" width="6.5703125" style="1" customWidth="1"/>
    <col min="6" max="6" width="8.7109375" style="1" customWidth="1"/>
    <col min="7" max="7" width="0.7109375" style="1" customWidth="1"/>
    <col min="8" max="8" width="10.7109375" style="1" customWidth="1"/>
    <col min="9" max="9" width="9" style="1" customWidth="1"/>
    <col min="10" max="10" width="5.28515625" style="1" customWidth="1"/>
    <col min="11" max="11" width="5.42578125" style="1" customWidth="1"/>
    <col min="12" max="12" width="10.7109375" style="1" customWidth="1"/>
    <col min="13" max="13" width="8.28515625" style="1" customWidth="1"/>
    <col min="14" max="14" width="7.85546875" style="1" bestFit="1" customWidth="1"/>
    <col min="15" max="15" width="11.7109375" style="1" bestFit="1" customWidth="1"/>
    <col min="16" max="16" width="11.7109375" style="1" customWidth="1"/>
    <col min="17" max="17" width="10.28515625" style="1" bestFit="1" customWidth="1"/>
    <col min="18" max="18" width="10.28515625" style="1" customWidth="1"/>
    <col min="257" max="257" width="7.42578125" customWidth="1"/>
    <col min="258" max="258" width="8" customWidth="1"/>
    <col min="259" max="259" width="7.7109375" customWidth="1"/>
    <col min="260" max="260" width="8.28515625" customWidth="1"/>
    <col min="261" max="261" width="6.5703125" customWidth="1"/>
    <col min="262" max="262" width="8.7109375" customWidth="1"/>
    <col min="263" max="263" width="0.7109375" customWidth="1"/>
    <col min="264" max="264" width="10.7109375" customWidth="1"/>
    <col min="265" max="265" width="9" customWidth="1"/>
    <col min="266" max="266" width="5.28515625" customWidth="1"/>
    <col min="267" max="267" width="5.42578125" customWidth="1"/>
    <col min="268" max="268" width="10.7109375" customWidth="1"/>
    <col min="269" max="269" width="8.28515625" customWidth="1"/>
    <col min="270" max="270" width="7.28515625" bestFit="1" customWidth="1"/>
    <col min="271" max="271" width="11.7109375" bestFit="1" customWidth="1"/>
    <col min="272" max="272" width="11.7109375" customWidth="1"/>
    <col min="273" max="273" width="10.28515625" bestFit="1" customWidth="1"/>
    <col min="274" max="274" width="10.28515625" customWidth="1"/>
    <col min="513" max="513" width="7.42578125" customWidth="1"/>
    <col min="514" max="514" width="8" customWidth="1"/>
    <col min="515" max="515" width="7.7109375" customWidth="1"/>
    <col min="516" max="516" width="8.28515625" customWidth="1"/>
    <col min="517" max="517" width="6.5703125" customWidth="1"/>
    <col min="518" max="518" width="8.7109375" customWidth="1"/>
    <col min="519" max="519" width="0.7109375" customWidth="1"/>
    <col min="520" max="520" width="10.7109375" customWidth="1"/>
    <col min="521" max="521" width="9" customWidth="1"/>
    <col min="522" max="522" width="5.28515625" customWidth="1"/>
    <col min="523" max="523" width="5.42578125" customWidth="1"/>
    <col min="524" max="524" width="10.7109375" customWidth="1"/>
    <col min="525" max="525" width="8.28515625" customWidth="1"/>
    <col min="526" max="526" width="7.28515625" bestFit="1" customWidth="1"/>
    <col min="527" max="527" width="11.7109375" bestFit="1" customWidth="1"/>
    <col min="528" max="528" width="11.7109375" customWidth="1"/>
    <col min="529" max="529" width="10.28515625" bestFit="1" customWidth="1"/>
    <col min="530" max="530" width="10.28515625" customWidth="1"/>
    <col min="769" max="769" width="7.42578125" customWidth="1"/>
    <col min="770" max="770" width="8" customWidth="1"/>
    <col min="771" max="771" width="7.7109375" customWidth="1"/>
    <col min="772" max="772" width="8.28515625" customWidth="1"/>
    <col min="773" max="773" width="6.5703125" customWidth="1"/>
    <col min="774" max="774" width="8.7109375" customWidth="1"/>
    <col min="775" max="775" width="0.7109375" customWidth="1"/>
    <col min="776" max="776" width="10.7109375" customWidth="1"/>
    <col min="777" max="777" width="9" customWidth="1"/>
    <col min="778" max="778" width="5.28515625" customWidth="1"/>
    <col min="779" max="779" width="5.42578125" customWidth="1"/>
    <col min="780" max="780" width="10.7109375" customWidth="1"/>
    <col min="781" max="781" width="8.28515625" customWidth="1"/>
    <col min="782" max="782" width="7.28515625" bestFit="1" customWidth="1"/>
    <col min="783" max="783" width="11.7109375" bestFit="1" customWidth="1"/>
    <col min="784" max="784" width="11.7109375" customWidth="1"/>
    <col min="785" max="785" width="10.28515625" bestFit="1" customWidth="1"/>
    <col min="786" max="786" width="10.28515625" customWidth="1"/>
    <col min="1025" max="1025" width="7.42578125" customWidth="1"/>
    <col min="1026" max="1026" width="8" customWidth="1"/>
    <col min="1027" max="1027" width="7.7109375" customWidth="1"/>
    <col min="1028" max="1028" width="8.28515625" customWidth="1"/>
    <col min="1029" max="1029" width="6.5703125" customWidth="1"/>
    <col min="1030" max="1030" width="8.7109375" customWidth="1"/>
    <col min="1031" max="1031" width="0.7109375" customWidth="1"/>
    <col min="1032" max="1032" width="10.7109375" customWidth="1"/>
    <col min="1033" max="1033" width="9" customWidth="1"/>
    <col min="1034" max="1034" width="5.28515625" customWidth="1"/>
    <col min="1035" max="1035" width="5.42578125" customWidth="1"/>
    <col min="1036" max="1036" width="10.7109375" customWidth="1"/>
    <col min="1037" max="1037" width="8.28515625" customWidth="1"/>
    <col min="1038" max="1038" width="7.28515625" bestFit="1" customWidth="1"/>
    <col min="1039" max="1039" width="11.7109375" bestFit="1" customWidth="1"/>
    <col min="1040" max="1040" width="11.7109375" customWidth="1"/>
    <col min="1041" max="1041" width="10.28515625" bestFit="1" customWidth="1"/>
    <col min="1042" max="1042" width="10.28515625" customWidth="1"/>
    <col min="1281" max="1281" width="7.42578125" customWidth="1"/>
    <col min="1282" max="1282" width="8" customWidth="1"/>
    <col min="1283" max="1283" width="7.7109375" customWidth="1"/>
    <col min="1284" max="1284" width="8.28515625" customWidth="1"/>
    <col min="1285" max="1285" width="6.5703125" customWidth="1"/>
    <col min="1286" max="1286" width="8.7109375" customWidth="1"/>
    <col min="1287" max="1287" width="0.7109375" customWidth="1"/>
    <col min="1288" max="1288" width="10.7109375" customWidth="1"/>
    <col min="1289" max="1289" width="9" customWidth="1"/>
    <col min="1290" max="1290" width="5.28515625" customWidth="1"/>
    <col min="1291" max="1291" width="5.42578125" customWidth="1"/>
    <col min="1292" max="1292" width="10.7109375" customWidth="1"/>
    <col min="1293" max="1293" width="8.28515625" customWidth="1"/>
    <col min="1294" max="1294" width="7.28515625" bestFit="1" customWidth="1"/>
    <col min="1295" max="1295" width="11.7109375" bestFit="1" customWidth="1"/>
    <col min="1296" max="1296" width="11.7109375" customWidth="1"/>
    <col min="1297" max="1297" width="10.28515625" bestFit="1" customWidth="1"/>
    <col min="1298" max="1298" width="10.28515625" customWidth="1"/>
    <col min="1537" max="1537" width="7.42578125" customWidth="1"/>
    <col min="1538" max="1538" width="8" customWidth="1"/>
    <col min="1539" max="1539" width="7.7109375" customWidth="1"/>
    <col min="1540" max="1540" width="8.28515625" customWidth="1"/>
    <col min="1541" max="1541" width="6.5703125" customWidth="1"/>
    <col min="1542" max="1542" width="8.7109375" customWidth="1"/>
    <col min="1543" max="1543" width="0.7109375" customWidth="1"/>
    <col min="1544" max="1544" width="10.7109375" customWidth="1"/>
    <col min="1545" max="1545" width="9" customWidth="1"/>
    <col min="1546" max="1546" width="5.28515625" customWidth="1"/>
    <col min="1547" max="1547" width="5.42578125" customWidth="1"/>
    <col min="1548" max="1548" width="10.7109375" customWidth="1"/>
    <col min="1549" max="1549" width="8.28515625" customWidth="1"/>
    <col min="1550" max="1550" width="7.28515625" bestFit="1" customWidth="1"/>
    <col min="1551" max="1551" width="11.7109375" bestFit="1" customWidth="1"/>
    <col min="1552" max="1552" width="11.7109375" customWidth="1"/>
    <col min="1553" max="1553" width="10.28515625" bestFit="1" customWidth="1"/>
    <col min="1554" max="1554" width="10.28515625" customWidth="1"/>
    <col min="1793" max="1793" width="7.42578125" customWidth="1"/>
    <col min="1794" max="1794" width="8" customWidth="1"/>
    <col min="1795" max="1795" width="7.7109375" customWidth="1"/>
    <col min="1796" max="1796" width="8.28515625" customWidth="1"/>
    <col min="1797" max="1797" width="6.5703125" customWidth="1"/>
    <col min="1798" max="1798" width="8.7109375" customWidth="1"/>
    <col min="1799" max="1799" width="0.7109375" customWidth="1"/>
    <col min="1800" max="1800" width="10.7109375" customWidth="1"/>
    <col min="1801" max="1801" width="9" customWidth="1"/>
    <col min="1802" max="1802" width="5.28515625" customWidth="1"/>
    <col min="1803" max="1803" width="5.42578125" customWidth="1"/>
    <col min="1804" max="1804" width="10.7109375" customWidth="1"/>
    <col min="1805" max="1805" width="8.28515625" customWidth="1"/>
    <col min="1806" max="1806" width="7.28515625" bestFit="1" customWidth="1"/>
    <col min="1807" max="1807" width="11.7109375" bestFit="1" customWidth="1"/>
    <col min="1808" max="1808" width="11.7109375" customWidth="1"/>
    <col min="1809" max="1809" width="10.28515625" bestFit="1" customWidth="1"/>
    <col min="1810" max="1810" width="10.28515625" customWidth="1"/>
    <col min="2049" max="2049" width="7.42578125" customWidth="1"/>
    <col min="2050" max="2050" width="8" customWidth="1"/>
    <col min="2051" max="2051" width="7.7109375" customWidth="1"/>
    <col min="2052" max="2052" width="8.28515625" customWidth="1"/>
    <col min="2053" max="2053" width="6.5703125" customWidth="1"/>
    <col min="2054" max="2054" width="8.7109375" customWidth="1"/>
    <col min="2055" max="2055" width="0.7109375" customWidth="1"/>
    <col min="2056" max="2056" width="10.7109375" customWidth="1"/>
    <col min="2057" max="2057" width="9" customWidth="1"/>
    <col min="2058" max="2058" width="5.28515625" customWidth="1"/>
    <col min="2059" max="2059" width="5.42578125" customWidth="1"/>
    <col min="2060" max="2060" width="10.7109375" customWidth="1"/>
    <col min="2061" max="2061" width="8.28515625" customWidth="1"/>
    <col min="2062" max="2062" width="7.28515625" bestFit="1" customWidth="1"/>
    <col min="2063" max="2063" width="11.7109375" bestFit="1" customWidth="1"/>
    <col min="2064" max="2064" width="11.7109375" customWidth="1"/>
    <col min="2065" max="2065" width="10.28515625" bestFit="1" customWidth="1"/>
    <col min="2066" max="2066" width="10.28515625" customWidth="1"/>
    <col min="2305" max="2305" width="7.42578125" customWidth="1"/>
    <col min="2306" max="2306" width="8" customWidth="1"/>
    <col min="2307" max="2307" width="7.7109375" customWidth="1"/>
    <col min="2308" max="2308" width="8.28515625" customWidth="1"/>
    <col min="2309" max="2309" width="6.5703125" customWidth="1"/>
    <col min="2310" max="2310" width="8.7109375" customWidth="1"/>
    <col min="2311" max="2311" width="0.7109375" customWidth="1"/>
    <col min="2312" max="2312" width="10.7109375" customWidth="1"/>
    <col min="2313" max="2313" width="9" customWidth="1"/>
    <col min="2314" max="2314" width="5.28515625" customWidth="1"/>
    <col min="2315" max="2315" width="5.42578125" customWidth="1"/>
    <col min="2316" max="2316" width="10.7109375" customWidth="1"/>
    <col min="2317" max="2317" width="8.28515625" customWidth="1"/>
    <col min="2318" max="2318" width="7.28515625" bestFit="1" customWidth="1"/>
    <col min="2319" max="2319" width="11.7109375" bestFit="1" customWidth="1"/>
    <col min="2320" max="2320" width="11.7109375" customWidth="1"/>
    <col min="2321" max="2321" width="10.28515625" bestFit="1" customWidth="1"/>
    <col min="2322" max="2322" width="10.28515625" customWidth="1"/>
    <col min="2561" max="2561" width="7.42578125" customWidth="1"/>
    <col min="2562" max="2562" width="8" customWidth="1"/>
    <col min="2563" max="2563" width="7.7109375" customWidth="1"/>
    <col min="2564" max="2564" width="8.28515625" customWidth="1"/>
    <col min="2565" max="2565" width="6.5703125" customWidth="1"/>
    <col min="2566" max="2566" width="8.7109375" customWidth="1"/>
    <col min="2567" max="2567" width="0.7109375" customWidth="1"/>
    <col min="2568" max="2568" width="10.7109375" customWidth="1"/>
    <col min="2569" max="2569" width="9" customWidth="1"/>
    <col min="2570" max="2570" width="5.28515625" customWidth="1"/>
    <col min="2571" max="2571" width="5.42578125" customWidth="1"/>
    <col min="2572" max="2572" width="10.7109375" customWidth="1"/>
    <col min="2573" max="2573" width="8.28515625" customWidth="1"/>
    <col min="2574" max="2574" width="7.28515625" bestFit="1" customWidth="1"/>
    <col min="2575" max="2575" width="11.7109375" bestFit="1" customWidth="1"/>
    <col min="2576" max="2576" width="11.7109375" customWidth="1"/>
    <col min="2577" max="2577" width="10.28515625" bestFit="1" customWidth="1"/>
    <col min="2578" max="2578" width="10.28515625" customWidth="1"/>
    <col min="2817" max="2817" width="7.42578125" customWidth="1"/>
    <col min="2818" max="2818" width="8" customWidth="1"/>
    <col min="2819" max="2819" width="7.7109375" customWidth="1"/>
    <col min="2820" max="2820" width="8.28515625" customWidth="1"/>
    <col min="2821" max="2821" width="6.5703125" customWidth="1"/>
    <col min="2822" max="2822" width="8.7109375" customWidth="1"/>
    <col min="2823" max="2823" width="0.7109375" customWidth="1"/>
    <col min="2824" max="2824" width="10.7109375" customWidth="1"/>
    <col min="2825" max="2825" width="9" customWidth="1"/>
    <col min="2826" max="2826" width="5.28515625" customWidth="1"/>
    <col min="2827" max="2827" width="5.42578125" customWidth="1"/>
    <col min="2828" max="2828" width="10.7109375" customWidth="1"/>
    <col min="2829" max="2829" width="8.28515625" customWidth="1"/>
    <col min="2830" max="2830" width="7.28515625" bestFit="1" customWidth="1"/>
    <col min="2831" max="2831" width="11.7109375" bestFit="1" customWidth="1"/>
    <col min="2832" max="2832" width="11.7109375" customWidth="1"/>
    <col min="2833" max="2833" width="10.28515625" bestFit="1" customWidth="1"/>
    <col min="2834" max="2834" width="10.28515625" customWidth="1"/>
    <col min="3073" max="3073" width="7.42578125" customWidth="1"/>
    <col min="3074" max="3074" width="8" customWidth="1"/>
    <col min="3075" max="3075" width="7.7109375" customWidth="1"/>
    <col min="3076" max="3076" width="8.28515625" customWidth="1"/>
    <col min="3077" max="3077" width="6.5703125" customWidth="1"/>
    <col min="3078" max="3078" width="8.7109375" customWidth="1"/>
    <col min="3079" max="3079" width="0.7109375" customWidth="1"/>
    <col min="3080" max="3080" width="10.7109375" customWidth="1"/>
    <col min="3081" max="3081" width="9" customWidth="1"/>
    <col min="3082" max="3082" width="5.28515625" customWidth="1"/>
    <col min="3083" max="3083" width="5.42578125" customWidth="1"/>
    <col min="3084" max="3084" width="10.7109375" customWidth="1"/>
    <col min="3085" max="3085" width="8.28515625" customWidth="1"/>
    <col min="3086" max="3086" width="7.28515625" bestFit="1" customWidth="1"/>
    <col min="3087" max="3087" width="11.7109375" bestFit="1" customWidth="1"/>
    <col min="3088" max="3088" width="11.7109375" customWidth="1"/>
    <col min="3089" max="3089" width="10.28515625" bestFit="1" customWidth="1"/>
    <col min="3090" max="3090" width="10.28515625" customWidth="1"/>
    <col min="3329" max="3329" width="7.42578125" customWidth="1"/>
    <col min="3330" max="3330" width="8" customWidth="1"/>
    <col min="3331" max="3331" width="7.7109375" customWidth="1"/>
    <col min="3332" max="3332" width="8.28515625" customWidth="1"/>
    <col min="3333" max="3333" width="6.5703125" customWidth="1"/>
    <col min="3334" max="3334" width="8.7109375" customWidth="1"/>
    <col min="3335" max="3335" width="0.7109375" customWidth="1"/>
    <col min="3336" max="3336" width="10.7109375" customWidth="1"/>
    <col min="3337" max="3337" width="9" customWidth="1"/>
    <col min="3338" max="3338" width="5.28515625" customWidth="1"/>
    <col min="3339" max="3339" width="5.42578125" customWidth="1"/>
    <col min="3340" max="3340" width="10.7109375" customWidth="1"/>
    <col min="3341" max="3341" width="8.28515625" customWidth="1"/>
    <col min="3342" max="3342" width="7.28515625" bestFit="1" customWidth="1"/>
    <col min="3343" max="3343" width="11.7109375" bestFit="1" customWidth="1"/>
    <col min="3344" max="3344" width="11.7109375" customWidth="1"/>
    <col min="3345" max="3345" width="10.28515625" bestFit="1" customWidth="1"/>
    <col min="3346" max="3346" width="10.28515625" customWidth="1"/>
    <col min="3585" max="3585" width="7.42578125" customWidth="1"/>
    <col min="3586" max="3586" width="8" customWidth="1"/>
    <col min="3587" max="3587" width="7.7109375" customWidth="1"/>
    <col min="3588" max="3588" width="8.28515625" customWidth="1"/>
    <col min="3589" max="3589" width="6.5703125" customWidth="1"/>
    <col min="3590" max="3590" width="8.7109375" customWidth="1"/>
    <col min="3591" max="3591" width="0.7109375" customWidth="1"/>
    <col min="3592" max="3592" width="10.7109375" customWidth="1"/>
    <col min="3593" max="3593" width="9" customWidth="1"/>
    <col min="3594" max="3594" width="5.28515625" customWidth="1"/>
    <col min="3595" max="3595" width="5.42578125" customWidth="1"/>
    <col min="3596" max="3596" width="10.7109375" customWidth="1"/>
    <col min="3597" max="3597" width="8.28515625" customWidth="1"/>
    <col min="3598" max="3598" width="7.28515625" bestFit="1" customWidth="1"/>
    <col min="3599" max="3599" width="11.7109375" bestFit="1" customWidth="1"/>
    <col min="3600" max="3600" width="11.7109375" customWidth="1"/>
    <col min="3601" max="3601" width="10.28515625" bestFit="1" customWidth="1"/>
    <col min="3602" max="3602" width="10.28515625" customWidth="1"/>
    <col min="3841" max="3841" width="7.42578125" customWidth="1"/>
    <col min="3842" max="3842" width="8" customWidth="1"/>
    <col min="3843" max="3843" width="7.7109375" customWidth="1"/>
    <col min="3844" max="3844" width="8.28515625" customWidth="1"/>
    <col min="3845" max="3845" width="6.5703125" customWidth="1"/>
    <col min="3846" max="3846" width="8.7109375" customWidth="1"/>
    <col min="3847" max="3847" width="0.7109375" customWidth="1"/>
    <col min="3848" max="3848" width="10.7109375" customWidth="1"/>
    <col min="3849" max="3849" width="9" customWidth="1"/>
    <col min="3850" max="3850" width="5.28515625" customWidth="1"/>
    <col min="3851" max="3851" width="5.42578125" customWidth="1"/>
    <col min="3852" max="3852" width="10.7109375" customWidth="1"/>
    <col min="3853" max="3853" width="8.28515625" customWidth="1"/>
    <col min="3854" max="3854" width="7.28515625" bestFit="1" customWidth="1"/>
    <col min="3855" max="3855" width="11.7109375" bestFit="1" customWidth="1"/>
    <col min="3856" max="3856" width="11.7109375" customWidth="1"/>
    <col min="3857" max="3857" width="10.28515625" bestFit="1" customWidth="1"/>
    <col min="3858" max="3858" width="10.28515625" customWidth="1"/>
    <col min="4097" max="4097" width="7.42578125" customWidth="1"/>
    <col min="4098" max="4098" width="8" customWidth="1"/>
    <col min="4099" max="4099" width="7.7109375" customWidth="1"/>
    <col min="4100" max="4100" width="8.28515625" customWidth="1"/>
    <col min="4101" max="4101" width="6.5703125" customWidth="1"/>
    <col min="4102" max="4102" width="8.7109375" customWidth="1"/>
    <col min="4103" max="4103" width="0.7109375" customWidth="1"/>
    <col min="4104" max="4104" width="10.7109375" customWidth="1"/>
    <col min="4105" max="4105" width="9" customWidth="1"/>
    <col min="4106" max="4106" width="5.28515625" customWidth="1"/>
    <col min="4107" max="4107" width="5.42578125" customWidth="1"/>
    <col min="4108" max="4108" width="10.7109375" customWidth="1"/>
    <col min="4109" max="4109" width="8.28515625" customWidth="1"/>
    <col min="4110" max="4110" width="7.28515625" bestFit="1" customWidth="1"/>
    <col min="4111" max="4111" width="11.7109375" bestFit="1" customWidth="1"/>
    <col min="4112" max="4112" width="11.7109375" customWidth="1"/>
    <col min="4113" max="4113" width="10.28515625" bestFit="1" customWidth="1"/>
    <col min="4114" max="4114" width="10.28515625" customWidth="1"/>
    <col min="4353" max="4353" width="7.42578125" customWidth="1"/>
    <col min="4354" max="4354" width="8" customWidth="1"/>
    <col min="4355" max="4355" width="7.7109375" customWidth="1"/>
    <col min="4356" max="4356" width="8.28515625" customWidth="1"/>
    <col min="4357" max="4357" width="6.5703125" customWidth="1"/>
    <col min="4358" max="4358" width="8.7109375" customWidth="1"/>
    <col min="4359" max="4359" width="0.7109375" customWidth="1"/>
    <col min="4360" max="4360" width="10.7109375" customWidth="1"/>
    <col min="4361" max="4361" width="9" customWidth="1"/>
    <col min="4362" max="4362" width="5.28515625" customWidth="1"/>
    <col min="4363" max="4363" width="5.42578125" customWidth="1"/>
    <col min="4364" max="4364" width="10.7109375" customWidth="1"/>
    <col min="4365" max="4365" width="8.28515625" customWidth="1"/>
    <col min="4366" max="4366" width="7.28515625" bestFit="1" customWidth="1"/>
    <col min="4367" max="4367" width="11.7109375" bestFit="1" customWidth="1"/>
    <col min="4368" max="4368" width="11.7109375" customWidth="1"/>
    <col min="4369" max="4369" width="10.28515625" bestFit="1" customWidth="1"/>
    <col min="4370" max="4370" width="10.28515625" customWidth="1"/>
    <col min="4609" max="4609" width="7.42578125" customWidth="1"/>
    <col min="4610" max="4610" width="8" customWidth="1"/>
    <col min="4611" max="4611" width="7.7109375" customWidth="1"/>
    <col min="4612" max="4612" width="8.28515625" customWidth="1"/>
    <col min="4613" max="4613" width="6.5703125" customWidth="1"/>
    <col min="4614" max="4614" width="8.7109375" customWidth="1"/>
    <col min="4615" max="4615" width="0.7109375" customWidth="1"/>
    <col min="4616" max="4616" width="10.7109375" customWidth="1"/>
    <col min="4617" max="4617" width="9" customWidth="1"/>
    <col min="4618" max="4618" width="5.28515625" customWidth="1"/>
    <col min="4619" max="4619" width="5.42578125" customWidth="1"/>
    <col min="4620" max="4620" width="10.7109375" customWidth="1"/>
    <col min="4621" max="4621" width="8.28515625" customWidth="1"/>
    <col min="4622" max="4622" width="7.28515625" bestFit="1" customWidth="1"/>
    <col min="4623" max="4623" width="11.7109375" bestFit="1" customWidth="1"/>
    <col min="4624" max="4624" width="11.7109375" customWidth="1"/>
    <col min="4625" max="4625" width="10.28515625" bestFit="1" customWidth="1"/>
    <col min="4626" max="4626" width="10.28515625" customWidth="1"/>
    <col min="4865" max="4865" width="7.42578125" customWidth="1"/>
    <col min="4866" max="4866" width="8" customWidth="1"/>
    <col min="4867" max="4867" width="7.7109375" customWidth="1"/>
    <col min="4868" max="4868" width="8.28515625" customWidth="1"/>
    <col min="4869" max="4869" width="6.5703125" customWidth="1"/>
    <col min="4870" max="4870" width="8.7109375" customWidth="1"/>
    <col min="4871" max="4871" width="0.7109375" customWidth="1"/>
    <col min="4872" max="4872" width="10.7109375" customWidth="1"/>
    <col min="4873" max="4873" width="9" customWidth="1"/>
    <col min="4874" max="4874" width="5.28515625" customWidth="1"/>
    <col min="4875" max="4875" width="5.42578125" customWidth="1"/>
    <col min="4876" max="4876" width="10.7109375" customWidth="1"/>
    <col min="4877" max="4877" width="8.28515625" customWidth="1"/>
    <col min="4878" max="4878" width="7.28515625" bestFit="1" customWidth="1"/>
    <col min="4879" max="4879" width="11.7109375" bestFit="1" customWidth="1"/>
    <col min="4880" max="4880" width="11.7109375" customWidth="1"/>
    <col min="4881" max="4881" width="10.28515625" bestFit="1" customWidth="1"/>
    <col min="4882" max="4882" width="10.28515625" customWidth="1"/>
    <col min="5121" max="5121" width="7.42578125" customWidth="1"/>
    <col min="5122" max="5122" width="8" customWidth="1"/>
    <col min="5123" max="5123" width="7.7109375" customWidth="1"/>
    <col min="5124" max="5124" width="8.28515625" customWidth="1"/>
    <col min="5125" max="5125" width="6.5703125" customWidth="1"/>
    <col min="5126" max="5126" width="8.7109375" customWidth="1"/>
    <col min="5127" max="5127" width="0.7109375" customWidth="1"/>
    <col min="5128" max="5128" width="10.7109375" customWidth="1"/>
    <col min="5129" max="5129" width="9" customWidth="1"/>
    <col min="5130" max="5130" width="5.28515625" customWidth="1"/>
    <col min="5131" max="5131" width="5.42578125" customWidth="1"/>
    <col min="5132" max="5132" width="10.7109375" customWidth="1"/>
    <col min="5133" max="5133" width="8.28515625" customWidth="1"/>
    <col min="5134" max="5134" width="7.28515625" bestFit="1" customWidth="1"/>
    <col min="5135" max="5135" width="11.7109375" bestFit="1" customWidth="1"/>
    <col min="5136" max="5136" width="11.7109375" customWidth="1"/>
    <col min="5137" max="5137" width="10.28515625" bestFit="1" customWidth="1"/>
    <col min="5138" max="5138" width="10.28515625" customWidth="1"/>
    <col min="5377" max="5377" width="7.42578125" customWidth="1"/>
    <col min="5378" max="5378" width="8" customWidth="1"/>
    <col min="5379" max="5379" width="7.7109375" customWidth="1"/>
    <col min="5380" max="5380" width="8.28515625" customWidth="1"/>
    <col min="5381" max="5381" width="6.5703125" customWidth="1"/>
    <col min="5382" max="5382" width="8.7109375" customWidth="1"/>
    <col min="5383" max="5383" width="0.7109375" customWidth="1"/>
    <col min="5384" max="5384" width="10.7109375" customWidth="1"/>
    <col min="5385" max="5385" width="9" customWidth="1"/>
    <col min="5386" max="5386" width="5.28515625" customWidth="1"/>
    <col min="5387" max="5387" width="5.42578125" customWidth="1"/>
    <col min="5388" max="5388" width="10.7109375" customWidth="1"/>
    <col min="5389" max="5389" width="8.28515625" customWidth="1"/>
    <col min="5390" max="5390" width="7.28515625" bestFit="1" customWidth="1"/>
    <col min="5391" max="5391" width="11.7109375" bestFit="1" customWidth="1"/>
    <col min="5392" max="5392" width="11.7109375" customWidth="1"/>
    <col min="5393" max="5393" width="10.28515625" bestFit="1" customWidth="1"/>
    <col min="5394" max="5394" width="10.28515625" customWidth="1"/>
    <col min="5633" max="5633" width="7.42578125" customWidth="1"/>
    <col min="5634" max="5634" width="8" customWidth="1"/>
    <col min="5635" max="5635" width="7.7109375" customWidth="1"/>
    <col min="5636" max="5636" width="8.28515625" customWidth="1"/>
    <col min="5637" max="5637" width="6.5703125" customWidth="1"/>
    <col min="5638" max="5638" width="8.7109375" customWidth="1"/>
    <col min="5639" max="5639" width="0.7109375" customWidth="1"/>
    <col min="5640" max="5640" width="10.7109375" customWidth="1"/>
    <col min="5641" max="5641" width="9" customWidth="1"/>
    <col min="5642" max="5642" width="5.28515625" customWidth="1"/>
    <col min="5643" max="5643" width="5.42578125" customWidth="1"/>
    <col min="5644" max="5644" width="10.7109375" customWidth="1"/>
    <col min="5645" max="5645" width="8.28515625" customWidth="1"/>
    <col min="5646" max="5646" width="7.28515625" bestFit="1" customWidth="1"/>
    <col min="5647" max="5647" width="11.7109375" bestFit="1" customWidth="1"/>
    <col min="5648" max="5648" width="11.7109375" customWidth="1"/>
    <col min="5649" max="5649" width="10.28515625" bestFit="1" customWidth="1"/>
    <col min="5650" max="5650" width="10.28515625" customWidth="1"/>
    <col min="5889" max="5889" width="7.42578125" customWidth="1"/>
    <col min="5890" max="5890" width="8" customWidth="1"/>
    <col min="5891" max="5891" width="7.7109375" customWidth="1"/>
    <col min="5892" max="5892" width="8.28515625" customWidth="1"/>
    <col min="5893" max="5893" width="6.5703125" customWidth="1"/>
    <col min="5894" max="5894" width="8.7109375" customWidth="1"/>
    <col min="5895" max="5895" width="0.7109375" customWidth="1"/>
    <col min="5896" max="5896" width="10.7109375" customWidth="1"/>
    <col min="5897" max="5897" width="9" customWidth="1"/>
    <col min="5898" max="5898" width="5.28515625" customWidth="1"/>
    <col min="5899" max="5899" width="5.42578125" customWidth="1"/>
    <col min="5900" max="5900" width="10.7109375" customWidth="1"/>
    <col min="5901" max="5901" width="8.28515625" customWidth="1"/>
    <col min="5902" max="5902" width="7.28515625" bestFit="1" customWidth="1"/>
    <col min="5903" max="5903" width="11.7109375" bestFit="1" customWidth="1"/>
    <col min="5904" max="5904" width="11.7109375" customWidth="1"/>
    <col min="5905" max="5905" width="10.28515625" bestFit="1" customWidth="1"/>
    <col min="5906" max="5906" width="10.28515625" customWidth="1"/>
    <col min="6145" max="6145" width="7.42578125" customWidth="1"/>
    <col min="6146" max="6146" width="8" customWidth="1"/>
    <col min="6147" max="6147" width="7.7109375" customWidth="1"/>
    <col min="6148" max="6148" width="8.28515625" customWidth="1"/>
    <col min="6149" max="6149" width="6.5703125" customWidth="1"/>
    <col min="6150" max="6150" width="8.7109375" customWidth="1"/>
    <col min="6151" max="6151" width="0.7109375" customWidth="1"/>
    <col min="6152" max="6152" width="10.7109375" customWidth="1"/>
    <col min="6153" max="6153" width="9" customWidth="1"/>
    <col min="6154" max="6154" width="5.28515625" customWidth="1"/>
    <col min="6155" max="6155" width="5.42578125" customWidth="1"/>
    <col min="6156" max="6156" width="10.7109375" customWidth="1"/>
    <col min="6157" max="6157" width="8.28515625" customWidth="1"/>
    <col min="6158" max="6158" width="7.28515625" bestFit="1" customWidth="1"/>
    <col min="6159" max="6159" width="11.7109375" bestFit="1" customWidth="1"/>
    <col min="6160" max="6160" width="11.7109375" customWidth="1"/>
    <col min="6161" max="6161" width="10.28515625" bestFit="1" customWidth="1"/>
    <col min="6162" max="6162" width="10.28515625" customWidth="1"/>
    <col min="6401" max="6401" width="7.42578125" customWidth="1"/>
    <col min="6402" max="6402" width="8" customWidth="1"/>
    <col min="6403" max="6403" width="7.7109375" customWidth="1"/>
    <col min="6404" max="6404" width="8.28515625" customWidth="1"/>
    <col min="6405" max="6405" width="6.5703125" customWidth="1"/>
    <col min="6406" max="6406" width="8.7109375" customWidth="1"/>
    <col min="6407" max="6407" width="0.7109375" customWidth="1"/>
    <col min="6408" max="6408" width="10.7109375" customWidth="1"/>
    <col min="6409" max="6409" width="9" customWidth="1"/>
    <col min="6410" max="6410" width="5.28515625" customWidth="1"/>
    <col min="6411" max="6411" width="5.42578125" customWidth="1"/>
    <col min="6412" max="6412" width="10.7109375" customWidth="1"/>
    <col min="6413" max="6413" width="8.28515625" customWidth="1"/>
    <col min="6414" max="6414" width="7.28515625" bestFit="1" customWidth="1"/>
    <col min="6415" max="6415" width="11.7109375" bestFit="1" customWidth="1"/>
    <col min="6416" max="6416" width="11.7109375" customWidth="1"/>
    <col min="6417" max="6417" width="10.28515625" bestFit="1" customWidth="1"/>
    <col min="6418" max="6418" width="10.28515625" customWidth="1"/>
    <col min="6657" max="6657" width="7.42578125" customWidth="1"/>
    <col min="6658" max="6658" width="8" customWidth="1"/>
    <col min="6659" max="6659" width="7.7109375" customWidth="1"/>
    <col min="6660" max="6660" width="8.28515625" customWidth="1"/>
    <col min="6661" max="6661" width="6.5703125" customWidth="1"/>
    <col min="6662" max="6662" width="8.7109375" customWidth="1"/>
    <col min="6663" max="6663" width="0.7109375" customWidth="1"/>
    <col min="6664" max="6664" width="10.7109375" customWidth="1"/>
    <col min="6665" max="6665" width="9" customWidth="1"/>
    <col min="6666" max="6666" width="5.28515625" customWidth="1"/>
    <col min="6667" max="6667" width="5.42578125" customWidth="1"/>
    <col min="6668" max="6668" width="10.7109375" customWidth="1"/>
    <col min="6669" max="6669" width="8.28515625" customWidth="1"/>
    <col min="6670" max="6670" width="7.28515625" bestFit="1" customWidth="1"/>
    <col min="6671" max="6671" width="11.7109375" bestFit="1" customWidth="1"/>
    <col min="6672" max="6672" width="11.7109375" customWidth="1"/>
    <col min="6673" max="6673" width="10.28515625" bestFit="1" customWidth="1"/>
    <col min="6674" max="6674" width="10.28515625" customWidth="1"/>
    <col min="6913" max="6913" width="7.42578125" customWidth="1"/>
    <col min="6914" max="6914" width="8" customWidth="1"/>
    <col min="6915" max="6915" width="7.7109375" customWidth="1"/>
    <col min="6916" max="6916" width="8.28515625" customWidth="1"/>
    <col min="6917" max="6917" width="6.5703125" customWidth="1"/>
    <col min="6918" max="6918" width="8.7109375" customWidth="1"/>
    <col min="6919" max="6919" width="0.7109375" customWidth="1"/>
    <col min="6920" max="6920" width="10.7109375" customWidth="1"/>
    <col min="6921" max="6921" width="9" customWidth="1"/>
    <col min="6922" max="6922" width="5.28515625" customWidth="1"/>
    <col min="6923" max="6923" width="5.42578125" customWidth="1"/>
    <col min="6924" max="6924" width="10.7109375" customWidth="1"/>
    <col min="6925" max="6925" width="8.28515625" customWidth="1"/>
    <col min="6926" max="6926" width="7.28515625" bestFit="1" customWidth="1"/>
    <col min="6927" max="6927" width="11.7109375" bestFit="1" customWidth="1"/>
    <col min="6928" max="6928" width="11.7109375" customWidth="1"/>
    <col min="6929" max="6929" width="10.28515625" bestFit="1" customWidth="1"/>
    <col min="6930" max="6930" width="10.28515625" customWidth="1"/>
    <col min="7169" max="7169" width="7.42578125" customWidth="1"/>
    <col min="7170" max="7170" width="8" customWidth="1"/>
    <col min="7171" max="7171" width="7.7109375" customWidth="1"/>
    <col min="7172" max="7172" width="8.28515625" customWidth="1"/>
    <col min="7173" max="7173" width="6.5703125" customWidth="1"/>
    <col min="7174" max="7174" width="8.7109375" customWidth="1"/>
    <col min="7175" max="7175" width="0.7109375" customWidth="1"/>
    <col min="7176" max="7176" width="10.7109375" customWidth="1"/>
    <col min="7177" max="7177" width="9" customWidth="1"/>
    <col min="7178" max="7178" width="5.28515625" customWidth="1"/>
    <col min="7179" max="7179" width="5.42578125" customWidth="1"/>
    <col min="7180" max="7180" width="10.7109375" customWidth="1"/>
    <col min="7181" max="7181" width="8.28515625" customWidth="1"/>
    <col min="7182" max="7182" width="7.28515625" bestFit="1" customWidth="1"/>
    <col min="7183" max="7183" width="11.7109375" bestFit="1" customWidth="1"/>
    <col min="7184" max="7184" width="11.7109375" customWidth="1"/>
    <col min="7185" max="7185" width="10.28515625" bestFit="1" customWidth="1"/>
    <col min="7186" max="7186" width="10.28515625" customWidth="1"/>
    <col min="7425" max="7425" width="7.42578125" customWidth="1"/>
    <col min="7426" max="7426" width="8" customWidth="1"/>
    <col min="7427" max="7427" width="7.7109375" customWidth="1"/>
    <col min="7428" max="7428" width="8.28515625" customWidth="1"/>
    <col min="7429" max="7429" width="6.5703125" customWidth="1"/>
    <col min="7430" max="7430" width="8.7109375" customWidth="1"/>
    <col min="7431" max="7431" width="0.7109375" customWidth="1"/>
    <col min="7432" max="7432" width="10.7109375" customWidth="1"/>
    <col min="7433" max="7433" width="9" customWidth="1"/>
    <col min="7434" max="7434" width="5.28515625" customWidth="1"/>
    <col min="7435" max="7435" width="5.42578125" customWidth="1"/>
    <col min="7436" max="7436" width="10.7109375" customWidth="1"/>
    <col min="7437" max="7437" width="8.28515625" customWidth="1"/>
    <col min="7438" max="7438" width="7.28515625" bestFit="1" customWidth="1"/>
    <col min="7439" max="7439" width="11.7109375" bestFit="1" customWidth="1"/>
    <col min="7440" max="7440" width="11.7109375" customWidth="1"/>
    <col min="7441" max="7441" width="10.28515625" bestFit="1" customWidth="1"/>
    <col min="7442" max="7442" width="10.28515625" customWidth="1"/>
    <col min="7681" max="7681" width="7.42578125" customWidth="1"/>
    <col min="7682" max="7682" width="8" customWidth="1"/>
    <col min="7683" max="7683" width="7.7109375" customWidth="1"/>
    <col min="7684" max="7684" width="8.28515625" customWidth="1"/>
    <col min="7685" max="7685" width="6.5703125" customWidth="1"/>
    <col min="7686" max="7686" width="8.7109375" customWidth="1"/>
    <col min="7687" max="7687" width="0.7109375" customWidth="1"/>
    <col min="7688" max="7688" width="10.7109375" customWidth="1"/>
    <col min="7689" max="7689" width="9" customWidth="1"/>
    <col min="7690" max="7690" width="5.28515625" customWidth="1"/>
    <col min="7691" max="7691" width="5.42578125" customWidth="1"/>
    <col min="7692" max="7692" width="10.7109375" customWidth="1"/>
    <col min="7693" max="7693" width="8.28515625" customWidth="1"/>
    <col min="7694" max="7694" width="7.28515625" bestFit="1" customWidth="1"/>
    <col min="7695" max="7695" width="11.7109375" bestFit="1" customWidth="1"/>
    <col min="7696" max="7696" width="11.7109375" customWidth="1"/>
    <col min="7697" max="7697" width="10.28515625" bestFit="1" customWidth="1"/>
    <col min="7698" max="7698" width="10.28515625" customWidth="1"/>
    <col min="7937" max="7937" width="7.42578125" customWidth="1"/>
    <col min="7938" max="7938" width="8" customWidth="1"/>
    <col min="7939" max="7939" width="7.7109375" customWidth="1"/>
    <col min="7940" max="7940" width="8.28515625" customWidth="1"/>
    <col min="7941" max="7941" width="6.5703125" customWidth="1"/>
    <col min="7942" max="7942" width="8.7109375" customWidth="1"/>
    <col min="7943" max="7943" width="0.7109375" customWidth="1"/>
    <col min="7944" max="7944" width="10.7109375" customWidth="1"/>
    <col min="7945" max="7945" width="9" customWidth="1"/>
    <col min="7946" max="7946" width="5.28515625" customWidth="1"/>
    <col min="7947" max="7947" width="5.42578125" customWidth="1"/>
    <col min="7948" max="7948" width="10.7109375" customWidth="1"/>
    <col min="7949" max="7949" width="8.28515625" customWidth="1"/>
    <col min="7950" max="7950" width="7.28515625" bestFit="1" customWidth="1"/>
    <col min="7951" max="7951" width="11.7109375" bestFit="1" customWidth="1"/>
    <col min="7952" max="7952" width="11.7109375" customWidth="1"/>
    <col min="7953" max="7953" width="10.28515625" bestFit="1" customWidth="1"/>
    <col min="7954" max="7954" width="10.28515625" customWidth="1"/>
    <col min="8193" max="8193" width="7.42578125" customWidth="1"/>
    <col min="8194" max="8194" width="8" customWidth="1"/>
    <col min="8195" max="8195" width="7.7109375" customWidth="1"/>
    <col min="8196" max="8196" width="8.28515625" customWidth="1"/>
    <col min="8197" max="8197" width="6.5703125" customWidth="1"/>
    <col min="8198" max="8198" width="8.7109375" customWidth="1"/>
    <col min="8199" max="8199" width="0.7109375" customWidth="1"/>
    <col min="8200" max="8200" width="10.7109375" customWidth="1"/>
    <col min="8201" max="8201" width="9" customWidth="1"/>
    <col min="8202" max="8202" width="5.28515625" customWidth="1"/>
    <col min="8203" max="8203" width="5.42578125" customWidth="1"/>
    <col min="8204" max="8204" width="10.7109375" customWidth="1"/>
    <col min="8205" max="8205" width="8.28515625" customWidth="1"/>
    <col min="8206" max="8206" width="7.28515625" bestFit="1" customWidth="1"/>
    <col min="8207" max="8207" width="11.7109375" bestFit="1" customWidth="1"/>
    <col min="8208" max="8208" width="11.7109375" customWidth="1"/>
    <col min="8209" max="8209" width="10.28515625" bestFit="1" customWidth="1"/>
    <col min="8210" max="8210" width="10.28515625" customWidth="1"/>
    <col min="8449" max="8449" width="7.42578125" customWidth="1"/>
    <col min="8450" max="8450" width="8" customWidth="1"/>
    <col min="8451" max="8451" width="7.7109375" customWidth="1"/>
    <col min="8452" max="8452" width="8.28515625" customWidth="1"/>
    <col min="8453" max="8453" width="6.5703125" customWidth="1"/>
    <col min="8454" max="8454" width="8.7109375" customWidth="1"/>
    <col min="8455" max="8455" width="0.7109375" customWidth="1"/>
    <col min="8456" max="8456" width="10.7109375" customWidth="1"/>
    <col min="8457" max="8457" width="9" customWidth="1"/>
    <col min="8458" max="8458" width="5.28515625" customWidth="1"/>
    <col min="8459" max="8459" width="5.42578125" customWidth="1"/>
    <col min="8460" max="8460" width="10.7109375" customWidth="1"/>
    <col min="8461" max="8461" width="8.28515625" customWidth="1"/>
    <col min="8462" max="8462" width="7.28515625" bestFit="1" customWidth="1"/>
    <col min="8463" max="8463" width="11.7109375" bestFit="1" customWidth="1"/>
    <col min="8464" max="8464" width="11.7109375" customWidth="1"/>
    <col min="8465" max="8465" width="10.28515625" bestFit="1" customWidth="1"/>
    <col min="8466" max="8466" width="10.28515625" customWidth="1"/>
    <col min="8705" max="8705" width="7.42578125" customWidth="1"/>
    <col min="8706" max="8706" width="8" customWidth="1"/>
    <col min="8707" max="8707" width="7.7109375" customWidth="1"/>
    <col min="8708" max="8708" width="8.28515625" customWidth="1"/>
    <col min="8709" max="8709" width="6.5703125" customWidth="1"/>
    <col min="8710" max="8710" width="8.7109375" customWidth="1"/>
    <col min="8711" max="8711" width="0.7109375" customWidth="1"/>
    <col min="8712" max="8712" width="10.7109375" customWidth="1"/>
    <col min="8713" max="8713" width="9" customWidth="1"/>
    <col min="8714" max="8714" width="5.28515625" customWidth="1"/>
    <col min="8715" max="8715" width="5.42578125" customWidth="1"/>
    <col min="8716" max="8716" width="10.7109375" customWidth="1"/>
    <col min="8717" max="8717" width="8.28515625" customWidth="1"/>
    <col min="8718" max="8718" width="7.28515625" bestFit="1" customWidth="1"/>
    <col min="8719" max="8719" width="11.7109375" bestFit="1" customWidth="1"/>
    <col min="8720" max="8720" width="11.7109375" customWidth="1"/>
    <col min="8721" max="8721" width="10.28515625" bestFit="1" customWidth="1"/>
    <col min="8722" max="8722" width="10.28515625" customWidth="1"/>
    <col min="8961" max="8961" width="7.42578125" customWidth="1"/>
    <col min="8962" max="8962" width="8" customWidth="1"/>
    <col min="8963" max="8963" width="7.7109375" customWidth="1"/>
    <col min="8964" max="8964" width="8.28515625" customWidth="1"/>
    <col min="8965" max="8965" width="6.5703125" customWidth="1"/>
    <col min="8966" max="8966" width="8.7109375" customWidth="1"/>
    <col min="8967" max="8967" width="0.7109375" customWidth="1"/>
    <col min="8968" max="8968" width="10.7109375" customWidth="1"/>
    <col min="8969" max="8969" width="9" customWidth="1"/>
    <col min="8970" max="8970" width="5.28515625" customWidth="1"/>
    <col min="8971" max="8971" width="5.42578125" customWidth="1"/>
    <col min="8972" max="8972" width="10.7109375" customWidth="1"/>
    <col min="8973" max="8973" width="8.28515625" customWidth="1"/>
    <col min="8974" max="8974" width="7.28515625" bestFit="1" customWidth="1"/>
    <col min="8975" max="8975" width="11.7109375" bestFit="1" customWidth="1"/>
    <col min="8976" max="8976" width="11.7109375" customWidth="1"/>
    <col min="8977" max="8977" width="10.28515625" bestFit="1" customWidth="1"/>
    <col min="8978" max="8978" width="10.28515625" customWidth="1"/>
    <col min="9217" max="9217" width="7.42578125" customWidth="1"/>
    <col min="9218" max="9218" width="8" customWidth="1"/>
    <col min="9219" max="9219" width="7.7109375" customWidth="1"/>
    <col min="9220" max="9220" width="8.28515625" customWidth="1"/>
    <col min="9221" max="9221" width="6.5703125" customWidth="1"/>
    <col min="9222" max="9222" width="8.7109375" customWidth="1"/>
    <col min="9223" max="9223" width="0.7109375" customWidth="1"/>
    <col min="9224" max="9224" width="10.7109375" customWidth="1"/>
    <col min="9225" max="9225" width="9" customWidth="1"/>
    <col min="9226" max="9226" width="5.28515625" customWidth="1"/>
    <col min="9227" max="9227" width="5.42578125" customWidth="1"/>
    <col min="9228" max="9228" width="10.7109375" customWidth="1"/>
    <col min="9229" max="9229" width="8.28515625" customWidth="1"/>
    <col min="9230" max="9230" width="7.28515625" bestFit="1" customWidth="1"/>
    <col min="9231" max="9231" width="11.7109375" bestFit="1" customWidth="1"/>
    <col min="9232" max="9232" width="11.7109375" customWidth="1"/>
    <col min="9233" max="9233" width="10.28515625" bestFit="1" customWidth="1"/>
    <col min="9234" max="9234" width="10.28515625" customWidth="1"/>
    <col min="9473" max="9473" width="7.42578125" customWidth="1"/>
    <col min="9474" max="9474" width="8" customWidth="1"/>
    <col min="9475" max="9475" width="7.7109375" customWidth="1"/>
    <col min="9476" max="9476" width="8.28515625" customWidth="1"/>
    <col min="9477" max="9477" width="6.5703125" customWidth="1"/>
    <col min="9478" max="9478" width="8.7109375" customWidth="1"/>
    <col min="9479" max="9479" width="0.7109375" customWidth="1"/>
    <col min="9480" max="9480" width="10.7109375" customWidth="1"/>
    <col min="9481" max="9481" width="9" customWidth="1"/>
    <col min="9482" max="9482" width="5.28515625" customWidth="1"/>
    <col min="9483" max="9483" width="5.42578125" customWidth="1"/>
    <col min="9484" max="9484" width="10.7109375" customWidth="1"/>
    <col min="9485" max="9485" width="8.28515625" customWidth="1"/>
    <col min="9486" max="9486" width="7.28515625" bestFit="1" customWidth="1"/>
    <col min="9487" max="9487" width="11.7109375" bestFit="1" customWidth="1"/>
    <col min="9488" max="9488" width="11.7109375" customWidth="1"/>
    <col min="9489" max="9489" width="10.28515625" bestFit="1" customWidth="1"/>
    <col min="9490" max="9490" width="10.28515625" customWidth="1"/>
    <col min="9729" max="9729" width="7.42578125" customWidth="1"/>
    <col min="9730" max="9730" width="8" customWidth="1"/>
    <col min="9731" max="9731" width="7.7109375" customWidth="1"/>
    <col min="9732" max="9732" width="8.28515625" customWidth="1"/>
    <col min="9733" max="9733" width="6.5703125" customWidth="1"/>
    <col min="9734" max="9734" width="8.7109375" customWidth="1"/>
    <col min="9735" max="9735" width="0.7109375" customWidth="1"/>
    <col min="9736" max="9736" width="10.7109375" customWidth="1"/>
    <col min="9737" max="9737" width="9" customWidth="1"/>
    <col min="9738" max="9738" width="5.28515625" customWidth="1"/>
    <col min="9739" max="9739" width="5.42578125" customWidth="1"/>
    <col min="9740" max="9740" width="10.7109375" customWidth="1"/>
    <col min="9741" max="9741" width="8.28515625" customWidth="1"/>
    <col min="9742" max="9742" width="7.28515625" bestFit="1" customWidth="1"/>
    <col min="9743" max="9743" width="11.7109375" bestFit="1" customWidth="1"/>
    <col min="9744" max="9744" width="11.7109375" customWidth="1"/>
    <col min="9745" max="9745" width="10.28515625" bestFit="1" customWidth="1"/>
    <col min="9746" max="9746" width="10.28515625" customWidth="1"/>
    <col min="9985" max="9985" width="7.42578125" customWidth="1"/>
    <col min="9986" max="9986" width="8" customWidth="1"/>
    <col min="9987" max="9987" width="7.7109375" customWidth="1"/>
    <col min="9988" max="9988" width="8.28515625" customWidth="1"/>
    <col min="9989" max="9989" width="6.5703125" customWidth="1"/>
    <col min="9990" max="9990" width="8.7109375" customWidth="1"/>
    <col min="9991" max="9991" width="0.7109375" customWidth="1"/>
    <col min="9992" max="9992" width="10.7109375" customWidth="1"/>
    <col min="9993" max="9993" width="9" customWidth="1"/>
    <col min="9994" max="9994" width="5.28515625" customWidth="1"/>
    <col min="9995" max="9995" width="5.42578125" customWidth="1"/>
    <col min="9996" max="9996" width="10.7109375" customWidth="1"/>
    <col min="9997" max="9997" width="8.28515625" customWidth="1"/>
    <col min="9998" max="9998" width="7.28515625" bestFit="1" customWidth="1"/>
    <col min="9999" max="9999" width="11.7109375" bestFit="1" customWidth="1"/>
    <col min="10000" max="10000" width="11.7109375" customWidth="1"/>
    <col min="10001" max="10001" width="10.28515625" bestFit="1" customWidth="1"/>
    <col min="10002" max="10002" width="10.28515625" customWidth="1"/>
    <col min="10241" max="10241" width="7.42578125" customWidth="1"/>
    <col min="10242" max="10242" width="8" customWidth="1"/>
    <col min="10243" max="10243" width="7.7109375" customWidth="1"/>
    <col min="10244" max="10244" width="8.28515625" customWidth="1"/>
    <col min="10245" max="10245" width="6.5703125" customWidth="1"/>
    <col min="10246" max="10246" width="8.7109375" customWidth="1"/>
    <col min="10247" max="10247" width="0.7109375" customWidth="1"/>
    <col min="10248" max="10248" width="10.7109375" customWidth="1"/>
    <col min="10249" max="10249" width="9" customWidth="1"/>
    <col min="10250" max="10250" width="5.28515625" customWidth="1"/>
    <col min="10251" max="10251" width="5.42578125" customWidth="1"/>
    <col min="10252" max="10252" width="10.7109375" customWidth="1"/>
    <col min="10253" max="10253" width="8.28515625" customWidth="1"/>
    <col min="10254" max="10254" width="7.28515625" bestFit="1" customWidth="1"/>
    <col min="10255" max="10255" width="11.7109375" bestFit="1" customWidth="1"/>
    <col min="10256" max="10256" width="11.7109375" customWidth="1"/>
    <col min="10257" max="10257" width="10.28515625" bestFit="1" customWidth="1"/>
    <col min="10258" max="10258" width="10.28515625" customWidth="1"/>
    <col min="10497" max="10497" width="7.42578125" customWidth="1"/>
    <col min="10498" max="10498" width="8" customWidth="1"/>
    <col min="10499" max="10499" width="7.7109375" customWidth="1"/>
    <col min="10500" max="10500" width="8.28515625" customWidth="1"/>
    <col min="10501" max="10501" width="6.5703125" customWidth="1"/>
    <col min="10502" max="10502" width="8.7109375" customWidth="1"/>
    <col min="10503" max="10503" width="0.7109375" customWidth="1"/>
    <col min="10504" max="10504" width="10.7109375" customWidth="1"/>
    <col min="10505" max="10505" width="9" customWidth="1"/>
    <col min="10506" max="10506" width="5.28515625" customWidth="1"/>
    <col min="10507" max="10507" width="5.42578125" customWidth="1"/>
    <col min="10508" max="10508" width="10.7109375" customWidth="1"/>
    <col min="10509" max="10509" width="8.28515625" customWidth="1"/>
    <col min="10510" max="10510" width="7.28515625" bestFit="1" customWidth="1"/>
    <col min="10511" max="10511" width="11.7109375" bestFit="1" customWidth="1"/>
    <col min="10512" max="10512" width="11.7109375" customWidth="1"/>
    <col min="10513" max="10513" width="10.28515625" bestFit="1" customWidth="1"/>
    <col min="10514" max="10514" width="10.28515625" customWidth="1"/>
    <col min="10753" max="10753" width="7.42578125" customWidth="1"/>
    <col min="10754" max="10754" width="8" customWidth="1"/>
    <col min="10755" max="10755" width="7.7109375" customWidth="1"/>
    <col min="10756" max="10756" width="8.28515625" customWidth="1"/>
    <col min="10757" max="10757" width="6.5703125" customWidth="1"/>
    <col min="10758" max="10758" width="8.7109375" customWidth="1"/>
    <col min="10759" max="10759" width="0.7109375" customWidth="1"/>
    <col min="10760" max="10760" width="10.7109375" customWidth="1"/>
    <col min="10761" max="10761" width="9" customWidth="1"/>
    <col min="10762" max="10762" width="5.28515625" customWidth="1"/>
    <col min="10763" max="10763" width="5.42578125" customWidth="1"/>
    <col min="10764" max="10764" width="10.7109375" customWidth="1"/>
    <col min="10765" max="10765" width="8.28515625" customWidth="1"/>
    <col min="10766" max="10766" width="7.28515625" bestFit="1" customWidth="1"/>
    <col min="10767" max="10767" width="11.7109375" bestFit="1" customWidth="1"/>
    <col min="10768" max="10768" width="11.7109375" customWidth="1"/>
    <col min="10769" max="10769" width="10.28515625" bestFit="1" customWidth="1"/>
    <col min="10770" max="10770" width="10.28515625" customWidth="1"/>
    <col min="11009" max="11009" width="7.42578125" customWidth="1"/>
    <col min="11010" max="11010" width="8" customWidth="1"/>
    <col min="11011" max="11011" width="7.7109375" customWidth="1"/>
    <col min="11012" max="11012" width="8.28515625" customWidth="1"/>
    <col min="11013" max="11013" width="6.5703125" customWidth="1"/>
    <col min="11014" max="11014" width="8.7109375" customWidth="1"/>
    <col min="11015" max="11015" width="0.7109375" customWidth="1"/>
    <col min="11016" max="11016" width="10.7109375" customWidth="1"/>
    <col min="11017" max="11017" width="9" customWidth="1"/>
    <col min="11018" max="11018" width="5.28515625" customWidth="1"/>
    <col min="11019" max="11019" width="5.42578125" customWidth="1"/>
    <col min="11020" max="11020" width="10.7109375" customWidth="1"/>
    <col min="11021" max="11021" width="8.28515625" customWidth="1"/>
    <col min="11022" max="11022" width="7.28515625" bestFit="1" customWidth="1"/>
    <col min="11023" max="11023" width="11.7109375" bestFit="1" customWidth="1"/>
    <col min="11024" max="11024" width="11.7109375" customWidth="1"/>
    <col min="11025" max="11025" width="10.28515625" bestFit="1" customWidth="1"/>
    <col min="11026" max="11026" width="10.28515625" customWidth="1"/>
    <col min="11265" max="11265" width="7.42578125" customWidth="1"/>
    <col min="11266" max="11266" width="8" customWidth="1"/>
    <col min="11267" max="11267" width="7.7109375" customWidth="1"/>
    <col min="11268" max="11268" width="8.28515625" customWidth="1"/>
    <col min="11269" max="11269" width="6.5703125" customWidth="1"/>
    <col min="11270" max="11270" width="8.7109375" customWidth="1"/>
    <col min="11271" max="11271" width="0.7109375" customWidth="1"/>
    <col min="11272" max="11272" width="10.7109375" customWidth="1"/>
    <col min="11273" max="11273" width="9" customWidth="1"/>
    <col min="11274" max="11274" width="5.28515625" customWidth="1"/>
    <col min="11275" max="11275" width="5.42578125" customWidth="1"/>
    <col min="11276" max="11276" width="10.7109375" customWidth="1"/>
    <col min="11277" max="11277" width="8.28515625" customWidth="1"/>
    <col min="11278" max="11278" width="7.28515625" bestFit="1" customWidth="1"/>
    <col min="11279" max="11279" width="11.7109375" bestFit="1" customWidth="1"/>
    <col min="11280" max="11280" width="11.7109375" customWidth="1"/>
    <col min="11281" max="11281" width="10.28515625" bestFit="1" customWidth="1"/>
    <col min="11282" max="11282" width="10.28515625" customWidth="1"/>
    <col min="11521" max="11521" width="7.42578125" customWidth="1"/>
    <col min="11522" max="11522" width="8" customWidth="1"/>
    <col min="11523" max="11523" width="7.7109375" customWidth="1"/>
    <col min="11524" max="11524" width="8.28515625" customWidth="1"/>
    <col min="11525" max="11525" width="6.5703125" customWidth="1"/>
    <col min="11526" max="11526" width="8.7109375" customWidth="1"/>
    <col min="11527" max="11527" width="0.7109375" customWidth="1"/>
    <col min="11528" max="11528" width="10.7109375" customWidth="1"/>
    <col min="11529" max="11529" width="9" customWidth="1"/>
    <col min="11530" max="11530" width="5.28515625" customWidth="1"/>
    <col min="11531" max="11531" width="5.42578125" customWidth="1"/>
    <col min="11532" max="11532" width="10.7109375" customWidth="1"/>
    <col min="11533" max="11533" width="8.28515625" customWidth="1"/>
    <col min="11534" max="11534" width="7.28515625" bestFit="1" customWidth="1"/>
    <col min="11535" max="11535" width="11.7109375" bestFit="1" customWidth="1"/>
    <col min="11536" max="11536" width="11.7109375" customWidth="1"/>
    <col min="11537" max="11537" width="10.28515625" bestFit="1" customWidth="1"/>
    <col min="11538" max="11538" width="10.28515625" customWidth="1"/>
    <col min="11777" max="11777" width="7.42578125" customWidth="1"/>
    <col min="11778" max="11778" width="8" customWidth="1"/>
    <col min="11779" max="11779" width="7.7109375" customWidth="1"/>
    <col min="11780" max="11780" width="8.28515625" customWidth="1"/>
    <col min="11781" max="11781" width="6.5703125" customWidth="1"/>
    <col min="11782" max="11782" width="8.7109375" customWidth="1"/>
    <col min="11783" max="11783" width="0.7109375" customWidth="1"/>
    <col min="11784" max="11784" width="10.7109375" customWidth="1"/>
    <col min="11785" max="11785" width="9" customWidth="1"/>
    <col min="11786" max="11786" width="5.28515625" customWidth="1"/>
    <col min="11787" max="11787" width="5.42578125" customWidth="1"/>
    <col min="11788" max="11788" width="10.7109375" customWidth="1"/>
    <col min="11789" max="11789" width="8.28515625" customWidth="1"/>
    <col min="11790" max="11790" width="7.28515625" bestFit="1" customWidth="1"/>
    <col min="11791" max="11791" width="11.7109375" bestFit="1" customWidth="1"/>
    <col min="11792" max="11792" width="11.7109375" customWidth="1"/>
    <col min="11793" max="11793" width="10.28515625" bestFit="1" customWidth="1"/>
    <col min="11794" max="11794" width="10.28515625" customWidth="1"/>
    <col min="12033" max="12033" width="7.42578125" customWidth="1"/>
    <col min="12034" max="12034" width="8" customWidth="1"/>
    <col min="12035" max="12035" width="7.7109375" customWidth="1"/>
    <col min="12036" max="12036" width="8.28515625" customWidth="1"/>
    <col min="12037" max="12037" width="6.5703125" customWidth="1"/>
    <col min="12038" max="12038" width="8.7109375" customWidth="1"/>
    <col min="12039" max="12039" width="0.7109375" customWidth="1"/>
    <col min="12040" max="12040" width="10.7109375" customWidth="1"/>
    <col min="12041" max="12041" width="9" customWidth="1"/>
    <col min="12042" max="12042" width="5.28515625" customWidth="1"/>
    <col min="12043" max="12043" width="5.42578125" customWidth="1"/>
    <col min="12044" max="12044" width="10.7109375" customWidth="1"/>
    <col min="12045" max="12045" width="8.28515625" customWidth="1"/>
    <col min="12046" max="12046" width="7.28515625" bestFit="1" customWidth="1"/>
    <col min="12047" max="12047" width="11.7109375" bestFit="1" customWidth="1"/>
    <col min="12048" max="12048" width="11.7109375" customWidth="1"/>
    <col min="12049" max="12049" width="10.28515625" bestFit="1" customWidth="1"/>
    <col min="12050" max="12050" width="10.28515625" customWidth="1"/>
    <col min="12289" max="12289" width="7.42578125" customWidth="1"/>
    <col min="12290" max="12290" width="8" customWidth="1"/>
    <col min="12291" max="12291" width="7.7109375" customWidth="1"/>
    <col min="12292" max="12292" width="8.28515625" customWidth="1"/>
    <col min="12293" max="12293" width="6.5703125" customWidth="1"/>
    <col min="12294" max="12294" width="8.7109375" customWidth="1"/>
    <col min="12295" max="12295" width="0.7109375" customWidth="1"/>
    <col min="12296" max="12296" width="10.7109375" customWidth="1"/>
    <col min="12297" max="12297" width="9" customWidth="1"/>
    <col min="12298" max="12298" width="5.28515625" customWidth="1"/>
    <col min="12299" max="12299" width="5.42578125" customWidth="1"/>
    <col min="12300" max="12300" width="10.7109375" customWidth="1"/>
    <col min="12301" max="12301" width="8.28515625" customWidth="1"/>
    <col min="12302" max="12302" width="7.28515625" bestFit="1" customWidth="1"/>
    <col min="12303" max="12303" width="11.7109375" bestFit="1" customWidth="1"/>
    <col min="12304" max="12304" width="11.7109375" customWidth="1"/>
    <col min="12305" max="12305" width="10.28515625" bestFit="1" customWidth="1"/>
    <col min="12306" max="12306" width="10.28515625" customWidth="1"/>
    <col min="12545" max="12545" width="7.42578125" customWidth="1"/>
    <col min="12546" max="12546" width="8" customWidth="1"/>
    <col min="12547" max="12547" width="7.7109375" customWidth="1"/>
    <col min="12548" max="12548" width="8.28515625" customWidth="1"/>
    <col min="12549" max="12549" width="6.5703125" customWidth="1"/>
    <col min="12550" max="12550" width="8.7109375" customWidth="1"/>
    <col min="12551" max="12551" width="0.7109375" customWidth="1"/>
    <col min="12552" max="12552" width="10.7109375" customWidth="1"/>
    <col min="12553" max="12553" width="9" customWidth="1"/>
    <col min="12554" max="12554" width="5.28515625" customWidth="1"/>
    <col min="12555" max="12555" width="5.42578125" customWidth="1"/>
    <col min="12556" max="12556" width="10.7109375" customWidth="1"/>
    <col min="12557" max="12557" width="8.28515625" customWidth="1"/>
    <col min="12558" max="12558" width="7.28515625" bestFit="1" customWidth="1"/>
    <col min="12559" max="12559" width="11.7109375" bestFit="1" customWidth="1"/>
    <col min="12560" max="12560" width="11.7109375" customWidth="1"/>
    <col min="12561" max="12561" width="10.28515625" bestFit="1" customWidth="1"/>
    <col min="12562" max="12562" width="10.28515625" customWidth="1"/>
    <col min="12801" max="12801" width="7.42578125" customWidth="1"/>
    <col min="12802" max="12802" width="8" customWidth="1"/>
    <col min="12803" max="12803" width="7.7109375" customWidth="1"/>
    <col min="12804" max="12804" width="8.28515625" customWidth="1"/>
    <col min="12805" max="12805" width="6.5703125" customWidth="1"/>
    <col min="12806" max="12806" width="8.7109375" customWidth="1"/>
    <col min="12807" max="12807" width="0.7109375" customWidth="1"/>
    <col min="12808" max="12808" width="10.7109375" customWidth="1"/>
    <col min="12809" max="12809" width="9" customWidth="1"/>
    <col min="12810" max="12810" width="5.28515625" customWidth="1"/>
    <col min="12811" max="12811" width="5.42578125" customWidth="1"/>
    <col min="12812" max="12812" width="10.7109375" customWidth="1"/>
    <col min="12813" max="12813" width="8.28515625" customWidth="1"/>
    <col min="12814" max="12814" width="7.28515625" bestFit="1" customWidth="1"/>
    <col min="12815" max="12815" width="11.7109375" bestFit="1" customWidth="1"/>
    <col min="12816" max="12816" width="11.7109375" customWidth="1"/>
    <col min="12817" max="12817" width="10.28515625" bestFit="1" customWidth="1"/>
    <col min="12818" max="12818" width="10.28515625" customWidth="1"/>
    <col min="13057" max="13057" width="7.42578125" customWidth="1"/>
    <col min="13058" max="13058" width="8" customWidth="1"/>
    <col min="13059" max="13059" width="7.7109375" customWidth="1"/>
    <col min="13060" max="13060" width="8.28515625" customWidth="1"/>
    <col min="13061" max="13061" width="6.5703125" customWidth="1"/>
    <col min="13062" max="13062" width="8.7109375" customWidth="1"/>
    <col min="13063" max="13063" width="0.7109375" customWidth="1"/>
    <col min="13064" max="13064" width="10.7109375" customWidth="1"/>
    <col min="13065" max="13065" width="9" customWidth="1"/>
    <col min="13066" max="13066" width="5.28515625" customWidth="1"/>
    <col min="13067" max="13067" width="5.42578125" customWidth="1"/>
    <col min="13068" max="13068" width="10.7109375" customWidth="1"/>
    <col min="13069" max="13069" width="8.28515625" customWidth="1"/>
    <col min="13070" max="13070" width="7.28515625" bestFit="1" customWidth="1"/>
    <col min="13071" max="13071" width="11.7109375" bestFit="1" customWidth="1"/>
    <col min="13072" max="13072" width="11.7109375" customWidth="1"/>
    <col min="13073" max="13073" width="10.28515625" bestFit="1" customWidth="1"/>
    <col min="13074" max="13074" width="10.28515625" customWidth="1"/>
    <col min="13313" max="13313" width="7.42578125" customWidth="1"/>
    <col min="13314" max="13314" width="8" customWidth="1"/>
    <col min="13315" max="13315" width="7.7109375" customWidth="1"/>
    <col min="13316" max="13316" width="8.28515625" customWidth="1"/>
    <col min="13317" max="13317" width="6.5703125" customWidth="1"/>
    <col min="13318" max="13318" width="8.7109375" customWidth="1"/>
    <col min="13319" max="13319" width="0.7109375" customWidth="1"/>
    <col min="13320" max="13320" width="10.7109375" customWidth="1"/>
    <col min="13321" max="13321" width="9" customWidth="1"/>
    <col min="13322" max="13322" width="5.28515625" customWidth="1"/>
    <col min="13323" max="13323" width="5.42578125" customWidth="1"/>
    <col min="13324" max="13324" width="10.7109375" customWidth="1"/>
    <col min="13325" max="13325" width="8.28515625" customWidth="1"/>
    <col min="13326" max="13326" width="7.28515625" bestFit="1" customWidth="1"/>
    <col min="13327" max="13327" width="11.7109375" bestFit="1" customWidth="1"/>
    <col min="13328" max="13328" width="11.7109375" customWidth="1"/>
    <col min="13329" max="13329" width="10.28515625" bestFit="1" customWidth="1"/>
    <col min="13330" max="13330" width="10.28515625" customWidth="1"/>
    <col min="13569" max="13569" width="7.42578125" customWidth="1"/>
    <col min="13570" max="13570" width="8" customWidth="1"/>
    <col min="13571" max="13571" width="7.7109375" customWidth="1"/>
    <col min="13572" max="13572" width="8.28515625" customWidth="1"/>
    <col min="13573" max="13573" width="6.5703125" customWidth="1"/>
    <col min="13574" max="13574" width="8.7109375" customWidth="1"/>
    <col min="13575" max="13575" width="0.7109375" customWidth="1"/>
    <col min="13576" max="13576" width="10.7109375" customWidth="1"/>
    <col min="13577" max="13577" width="9" customWidth="1"/>
    <col min="13578" max="13578" width="5.28515625" customWidth="1"/>
    <col min="13579" max="13579" width="5.42578125" customWidth="1"/>
    <col min="13580" max="13580" width="10.7109375" customWidth="1"/>
    <col min="13581" max="13581" width="8.28515625" customWidth="1"/>
    <col min="13582" max="13582" width="7.28515625" bestFit="1" customWidth="1"/>
    <col min="13583" max="13583" width="11.7109375" bestFit="1" customWidth="1"/>
    <col min="13584" max="13584" width="11.7109375" customWidth="1"/>
    <col min="13585" max="13585" width="10.28515625" bestFit="1" customWidth="1"/>
    <col min="13586" max="13586" width="10.28515625" customWidth="1"/>
    <col min="13825" max="13825" width="7.42578125" customWidth="1"/>
    <col min="13826" max="13826" width="8" customWidth="1"/>
    <col min="13827" max="13827" width="7.7109375" customWidth="1"/>
    <col min="13828" max="13828" width="8.28515625" customWidth="1"/>
    <col min="13829" max="13829" width="6.5703125" customWidth="1"/>
    <col min="13830" max="13830" width="8.7109375" customWidth="1"/>
    <col min="13831" max="13831" width="0.7109375" customWidth="1"/>
    <col min="13832" max="13832" width="10.7109375" customWidth="1"/>
    <col min="13833" max="13833" width="9" customWidth="1"/>
    <col min="13834" max="13834" width="5.28515625" customWidth="1"/>
    <col min="13835" max="13835" width="5.42578125" customWidth="1"/>
    <col min="13836" max="13836" width="10.7109375" customWidth="1"/>
    <col min="13837" max="13837" width="8.28515625" customWidth="1"/>
    <col min="13838" max="13838" width="7.28515625" bestFit="1" customWidth="1"/>
    <col min="13839" max="13839" width="11.7109375" bestFit="1" customWidth="1"/>
    <col min="13840" max="13840" width="11.7109375" customWidth="1"/>
    <col min="13841" max="13841" width="10.28515625" bestFit="1" customWidth="1"/>
    <col min="13842" max="13842" width="10.28515625" customWidth="1"/>
    <col min="14081" max="14081" width="7.42578125" customWidth="1"/>
    <col min="14082" max="14082" width="8" customWidth="1"/>
    <col min="14083" max="14083" width="7.7109375" customWidth="1"/>
    <col min="14084" max="14084" width="8.28515625" customWidth="1"/>
    <col min="14085" max="14085" width="6.5703125" customWidth="1"/>
    <col min="14086" max="14086" width="8.7109375" customWidth="1"/>
    <col min="14087" max="14087" width="0.7109375" customWidth="1"/>
    <col min="14088" max="14088" width="10.7109375" customWidth="1"/>
    <col min="14089" max="14089" width="9" customWidth="1"/>
    <col min="14090" max="14090" width="5.28515625" customWidth="1"/>
    <col min="14091" max="14091" width="5.42578125" customWidth="1"/>
    <col min="14092" max="14092" width="10.7109375" customWidth="1"/>
    <col min="14093" max="14093" width="8.28515625" customWidth="1"/>
    <col min="14094" max="14094" width="7.28515625" bestFit="1" customWidth="1"/>
    <col min="14095" max="14095" width="11.7109375" bestFit="1" customWidth="1"/>
    <col min="14096" max="14096" width="11.7109375" customWidth="1"/>
    <col min="14097" max="14097" width="10.28515625" bestFit="1" customWidth="1"/>
    <col min="14098" max="14098" width="10.28515625" customWidth="1"/>
    <col min="14337" max="14337" width="7.42578125" customWidth="1"/>
    <col min="14338" max="14338" width="8" customWidth="1"/>
    <col min="14339" max="14339" width="7.7109375" customWidth="1"/>
    <col min="14340" max="14340" width="8.28515625" customWidth="1"/>
    <col min="14341" max="14341" width="6.5703125" customWidth="1"/>
    <col min="14342" max="14342" width="8.7109375" customWidth="1"/>
    <col min="14343" max="14343" width="0.7109375" customWidth="1"/>
    <col min="14344" max="14344" width="10.7109375" customWidth="1"/>
    <col min="14345" max="14345" width="9" customWidth="1"/>
    <col min="14346" max="14346" width="5.28515625" customWidth="1"/>
    <col min="14347" max="14347" width="5.42578125" customWidth="1"/>
    <col min="14348" max="14348" width="10.7109375" customWidth="1"/>
    <col min="14349" max="14349" width="8.28515625" customWidth="1"/>
    <col min="14350" max="14350" width="7.28515625" bestFit="1" customWidth="1"/>
    <col min="14351" max="14351" width="11.7109375" bestFit="1" customWidth="1"/>
    <col min="14352" max="14352" width="11.7109375" customWidth="1"/>
    <col min="14353" max="14353" width="10.28515625" bestFit="1" customWidth="1"/>
    <col min="14354" max="14354" width="10.28515625" customWidth="1"/>
    <col min="14593" max="14593" width="7.42578125" customWidth="1"/>
    <col min="14594" max="14594" width="8" customWidth="1"/>
    <col min="14595" max="14595" width="7.7109375" customWidth="1"/>
    <col min="14596" max="14596" width="8.28515625" customWidth="1"/>
    <col min="14597" max="14597" width="6.5703125" customWidth="1"/>
    <col min="14598" max="14598" width="8.7109375" customWidth="1"/>
    <col min="14599" max="14599" width="0.7109375" customWidth="1"/>
    <col min="14600" max="14600" width="10.7109375" customWidth="1"/>
    <col min="14601" max="14601" width="9" customWidth="1"/>
    <col min="14602" max="14602" width="5.28515625" customWidth="1"/>
    <col min="14603" max="14603" width="5.42578125" customWidth="1"/>
    <col min="14604" max="14604" width="10.7109375" customWidth="1"/>
    <col min="14605" max="14605" width="8.28515625" customWidth="1"/>
    <col min="14606" max="14606" width="7.28515625" bestFit="1" customWidth="1"/>
    <col min="14607" max="14607" width="11.7109375" bestFit="1" customWidth="1"/>
    <col min="14608" max="14608" width="11.7109375" customWidth="1"/>
    <col min="14609" max="14609" width="10.28515625" bestFit="1" customWidth="1"/>
    <col min="14610" max="14610" width="10.28515625" customWidth="1"/>
    <col min="14849" max="14849" width="7.42578125" customWidth="1"/>
    <col min="14850" max="14850" width="8" customWidth="1"/>
    <col min="14851" max="14851" width="7.7109375" customWidth="1"/>
    <col min="14852" max="14852" width="8.28515625" customWidth="1"/>
    <col min="14853" max="14853" width="6.5703125" customWidth="1"/>
    <col min="14854" max="14854" width="8.7109375" customWidth="1"/>
    <col min="14855" max="14855" width="0.7109375" customWidth="1"/>
    <col min="14856" max="14856" width="10.7109375" customWidth="1"/>
    <col min="14857" max="14857" width="9" customWidth="1"/>
    <col min="14858" max="14858" width="5.28515625" customWidth="1"/>
    <col min="14859" max="14859" width="5.42578125" customWidth="1"/>
    <col min="14860" max="14860" width="10.7109375" customWidth="1"/>
    <col min="14861" max="14861" width="8.28515625" customWidth="1"/>
    <col min="14862" max="14862" width="7.28515625" bestFit="1" customWidth="1"/>
    <col min="14863" max="14863" width="11.7109375" bestFit="1" customWidth="1"/>
    <col min="14864" max="14864" width="11.7109375" customWidth="1"/>
    <col min="14865" max="14865" width="10.28515625" bestFit="1" customWidth="1"/>
    <col min="14866" max="14866" width="10.28515625" customWidth="1"/>
    <col min="15105" max="15105" width="7.42578125" customWidth="1"/>
    <col min="15106" max="15106" width="8" customWidth="1"/>
    <col min="15107" max="15107" width="7.7109375" customWidth="1"/>
    <col min="15108" max="15108" width="8.28515625" customWidth="1"/>
    <col min="15109" max="15109" width="6.5703125" customWidth="1"/>
    <col min="15110" max="15110" width="8.7109375" customWidth="1"/>
    <col min="15111" max="15111" width="0.7109375" customWidth="1"/>
    <col min="15112" max="15112" width="10.7109375" customWidth="1"/>
    <col min="15113" max="15113" width="9" customWidth="1"/>
    <col min="15114" max="15114" width="5.28515625" customWidth="1"/>
    <col min="15115" max="15115" width="5.42578125" customWidth="1"/>
    <col min="15116" max="15116" width="10.7109375" customWidth="1"/>
    <col min="15117" max="15117" width="8.28515625" customWidth="1"/>
    <col min="15118" max="15118" width="7.28515625" bestFit="1" customWidth="1"/>
    <col min="15119" max="15119" width="11.7109375" bestFit="1" customWidth="1"/>
    <col min="15120" max="15120" width="11.7109375" customWidth="1"/>
    <col min="15121" max="15121" width="10.28515625" bestFit="1" customWidth="1"/>
    <col min="15122" max="15122" width="10.28515625" customWidth="1"/>
    <col min="15361" max="15361" width="7.42578125" customWidth="1"/>
    <col min="15362" max="15362" width="8" customWidth="1"/>
    <col min="15363" max="15363" width="7.7109375" customWidth="1"/>
    <col min="15364" max="15364" width="8.28515625" customWidth="1"/>
    <col min="15365" max="15365" width="6.5703125" customWidth="1"/>
    <col min="15366" max="15366" width="8.7109375" customWidth="1"/>
    <col min="15367" max="15367" width="0.7109375" customWidth="1"/>
    <col min="15368" max="15368" width="10.7109375" customWidth="1"/>
    <col min="15369" max="15369" width="9" customWidth="1"/>
    <col min="15370" max="15370" width="5.28515625" customWidth="1"/>
    <col min="15371" max="15371" width="5.42578125" customWidth="1"/>
    <col min="15372" max="15372" width="10.7109375" customWidth="1"/>
    <col min="15373" max="15373" width="8.28515625" customWidth="1"/>
    <col min="15374" max="15374" width="7.28515625" bestFit="1" customWidth="1"/>
    <col min="15375" max="15375" width="11.7109375" bestFit="1" customWidth="1"/>
    <col min="15376" max="15376" width="11.7109375" customWidth="1"/>
    <col min="15377" max="15377" width="10.28515625" bestFit="1" customWidth="1"/>
    <col min="15378" max="15378" width="10.28515625" customWidth="1"/>
    <col min="15617" max="15617" width="7.42578125" customWidth="1"/>
    <col min="15618" max="15618" width="8" customWidth="1"/>
    <col min="15619" max="15619" width="7.7109375" customWidth="1"/>
    <col min="15620" max="15620" width="8.28515625" customWidth="1"/>
    <col min="15621" max="15621" width="6.5703125" customWidth="1"/>
    <col min="15622" max="15622" width="8.7109375" customWidth="1"/>
    <col min="15623" max="15623" width="0.7109375" customWidth="1"/>
    <col min="15624" max="15624" width="10.7109375" customWidth="1"/>
    <col min="15625" max="15625" width="9" customWidth="1"/>
    <col min="15626" max="15626" width="5.28515625" customWidth="1"/>
    <col min="15627" max="15627" width="5.42578125" customWidth="1"/>
    <col min="15628" max="15628" width="10.7109375" customWidth="1"/>
    <col min="15629" max="15629" width="8.28515625" customWidth="1"/>
    <col min="15630" max="15630" width="7.28515625" bestFit="1" customWidth="1"/>
    <col min="15631" max="15631" width="11.7109375" bestFit="1" customWidth="1"/>
    <col min="15632" max="15632" width="11.7109375" customWidth="1"/>
    <col min="15633" max="15633" width="10.28515625" bestFit="1" customWidth="1"/>
    <col min="15634" max="15634" width="10.28515625" customWidth="1"/>
    <col min="15873" max="15873" width="7.42578125" customWidth="1"/>
    <col min="15874" max="15874" width="8" customWidth="1"/>
    <col min="15875" max="15875" width="7.7109375" customWidth="1"/>
    <col min="15876" max="15876" width="8.28515625" customWidth="1"/>
    <col min="15877" max="15877" width="6.5703125" customWidth="1"/>
    <col min="15878" max="15878" width="8.7109375" customWidth="1"/>
    <col min="15879" max="15879" width="0.7109375" customWidth="1"/>
    <col min="15880" max="15880" width="10.7109375" customWidth="1"/>
    <col min="15881" max="15881" width="9" customWidth="1"/>
    <col min="15882" max="15882" width="5.28515625" customWidth="1"/>
    <col min="15883" max="15883" width="5.42578125" customWidth="1"/>
    <col min="15884" max="15884" width="10.7109375" customWidth="1"/>
    <col min="15885" max="15885" width="8.28515625" customWidth="1"/>
    <col min="15886" max="15886" width="7.28515625" bestFit="1" customWidth="1"/>
    <col min="15887" max="15887" width="11.7109375" bestFit="1" customWidth="1"/>
    <col min="15888" max="15888" width="11.7109375" customWidth="1"/>
    <col min="15889" max="15889" width="10.28515625" bestFit="1" customWidth="1"/>
    <col min="15890" max="15890" width="10.28515625" customWidth="1"/>
    <col min="16129" max="16129" width="7.42578125" customWidth="1"/>
    <col min="16130" max="16130" width="8" customWidth="1"/>
    <col min="16131" max="16131" width="7.7109375" customWidth="1"/>
    <col min="16132" max="16132" width="8.28515625" customWidth="1"/>
    <col min="16133" max="16133" width="6.5703125" customWidth="1"/>
    <col min="16134" max="16134" width="8.7109375" customWidth="1"/>
    <col min="16135" max="16135" width="0.7109375" customWidth="1"/>
    <col min="16136" max="16136" width="10.7109375" customWidth="1"/>
    <col min="16137" max="16137" width="9" customWidth="1"/>
    <col min="16138" max="16138" width="5.28515625" customWidth="1"/>
    <col min="16139" max="16139" width="5.42578125" customWidth="1"/>
    <col min="16140" max="16140" width="10.7109375" customWidth="1"/>
    <col min="16141" max="16141" width="8.28515625" customWidth="1"/>
    <col min="16142" max="16142" width="7.28515625" bestFit="1" customWidth="1"/>
    <col min="16143" max="16143" width="11.7109375" bestFit="1" customWidth="1"/>
    <col min="16144" max="16144" width="11.7109375" customWidth="1"/>
    <col min="16145" max="16145" width="10.28515625" bestFit="1" customWidth="1"/>
    <col min="16146" max="16146" width="10.28515625" customWidth="1"/>
  </cols>
  <sheetData>
    <row r="1" spans="1:18" ht="18">
      <c r="C1" s="2"/>
      <c r="D1" s="2"/>
      <c r="F1" s="3" t="s">
        <v>0</v>
      </c>
      <c r="G1" s="3"/>
      <c r="H1" s="3"/>
      <c r="I1" s="4"/>
      <c r="J1" s="4"/>
      <c r="K1" s="4"/>
      <c r="L1" s="4"/>
      <c r="M1" s="5"/>
      <c r="N1" s="5"/>
      <c r="O1" s="5"/>
      <c r="P1" s="5"/>
    </row>
    <row r="2" spans="1:18" ht="11.65" customHeight="1">
      <c r="E2" s="6" t="s">
        <v>1</v>
      </c>
      <c r="F2" s="6"/>
    </row>
    <row r="3" spans="1:18">
      <c r="A3" s="97" t="s">
        <v>2</v>
      </c>
      <c r="B3" s="98"/>
      <c r="C3" s="98"/>
      <c r="D3" s="98"/>
      <c r="E3" s="98"/>
      <c r="F3" s="99"/>
      <c r="H3" s="97" t="s">
        <v>72</v>
      </c>
      <c r="I3" s="98"/>
      <c r="J3" s="98"/>
      <c r="K3" s="98"/>
      <c r="L3" s="98"/>
      <c r="M3" s="98"/>
      <c r="N3" s="98"/>
      <c r="O3" s="99"/>
      <c r="P3" s="7"/>
    </row>
    <row r="4" spans="1:18">
      <c r="A4" s="89" t="s">
        <v>4</v>
      </c>
      <c r="B4" s="76"/>
      <c r="C4" s="76"/>
      <c r="D4" s="76"/>
      <c r="E4" s="76"/>
      <c r="F4" s="90"/>
      <c r="H4" s="89" t="s">
        <v>5</v>
      </c>
      <c r="I4" s="76"/>
      <c r="J4" s="76"/>
      <c r="K4" s="76"/>
      <c r="L4" s="76"/>
      <c r="M4" s="76"/>
      <c r="N4" s="76"/>
      <c r="O4" s="90"/>
      <c r="P4" s="7"/>
    </row>
    <row r="5" spans="1:18">
      <c r="A5" s="89" t="s">
        <v>73</v>
      </c>
      <c r="B5" s="76"/>
      <c r="C5" s="76"/>
      <c r="D5" s="76"/>
      <c r="E5" s="76"/>
      <c r="F5" s="90"/>
      <c r="H5" s="89" t="s">
        <v>7</v>
      </c>
      <c r="I5" s="76"/>
      <c r="J5" s="76"/>
      <c r="K5" s="76"/>
      <c r="L5" s="76"/>
      <c r="M5" s="76"/>
      <c r="N5" s="76"/>
      <c r="O5" s="90"/>
      <c r="P5" s="7"/>
    </row>
    <row r="6" spans="1:18">
      <c r="A6" s="77" t="s">
        <v>8</v>
      </c>
      <c r="B6" s="78"/>
      <c r="C6" s="78"/>
      <c r="D6" s="78"/>
      <c r="E6" s="78"/>
      <c r="F6" s="79"/>
      <c r="H6" s="89" t="s">
        <v>9</v>
      </c>
      <c r="I6" s="76"/>
      <c r="J6" s="76"/>
      <c r="K6" s="76"/>
      <c r="L6" s="76"/>
      <c r="M6" s="76"/>
      <c r="N6" s="76"/>
      <c r="O6" s="90"/>
      <c r="P6" s="7"/>
    </row>
    <row r="7" spans="1:18" ht="16.149999999999999" customHeight="1">
      <c r="A7" s="91" t="s">
        <v>10</v>
      </c>
      <c r="B7" s="92"/>
      <c r="C7" s="92"/>
      <c r="D7" s="92"/>
      <c r="E7" s="92"/>
      <c r="F7" s="93"/>
      <c r="H7" s="89" t="s">
        <v>11</v>
      </c>
      <c r="I7" s="76"/>
      <c r="J7" s="76"/>
      <c r="K7" s="76"/>
      <c r="L7" s="76"/>
      <c r="M7" s="76"/>
      <c r="N7" s="76"/>
      <c r="O7" s="90"/>
      <c r="P7" s="7"/>
    </row>
    <row r="8" spans="1:18">
      <c r="A8" s="94"/>
      <c r="B8" s="95"/>
      <c r="C8" s="95"/>
      <c r="D8" s="95"/>
      <c r="E8" s="95"/>
      <c r="F8" s="96"/>
      <c r="H8" s="77" t="s">
        <v>12</v>
      </c>
      <c r="I8" s="78"/>
      <c r="J8" s="78"/>
      <c r="K8" s="78"/>
      <c r="L8" s="78"/>
      <c r="M8" s="78"/>
      <c r="N8" s="78"/>
      <c r="O8" s="79"/>
      <c r="P8" s="4"/>
    </row>
    <row r="9" spans="1:18">
      <c r="H9" s="77" t="s">
        <v>13</v>
      </c>
      <c r="I9" s="78"/>
      <c r="J9" s="78"/>
      <c r="K9" s="78"/>
      <c r="L9" s="78"/>
      <c r="M9" s="78"/>
      <c r="N9" s="78"/>
      <c r="O9" s="79"/>
      <c r="P9" s="4"/>
    </row>
    <row r="10" spans="1:18" ht="14.65" customHeight="1">
      <c r="H10" s="77" t="s">
        <v>14</v>
      </c>
      <c r="I10" s="78"/>
      <c r="J10" s="78"/>
      <c r="K10" s="78"/>
      <c r="L10" s="78"/>
      <c r="M10" s="78"/>
      <c r="N10" s="78"/>
      <c r="O10" s="79"/>
      <c r="P10" s="4"/>
    </row>
    <row r="11" spans="1:18" ht="14.65" customHeight="1">
      <c r="H11" s="80" t="s">
        <v>15</v>
      </c>
      <c r="I11" s="81"/>
      <c r="J11" s="81"/>
      <c r="K11" s="81"/>
      <c r="L11" s="81"/>
      <c r="M11" s="81"/>
      <c r="N11" s="81"/>
      <c r="O11" s="82"/>
      <c r="P11" s="4"/>
    </row>
    <row r="12" spans="1:18">
      <c r="H12" s="5"/>
    </row>
    <row r="13" spans="1:18">
      <c r="G13" s="8"/>
      <c r="H13" s="83" t="s">
        <v>16</v>
      </c>
      <c r="I13" s="84"/>
      <c r="J13" s="83" t="s">
        <v>17</v>
      </c>
      <c r="K13" s="84"/>
      <c r="L13" s="85"/>
      <c r="M13" s="85"/>
      <c r="N13" s="9"/>
      <c r="O13" s="9"/>
      <c r="P13" s="9"/>
    </row>
    <row r="14" spans="1:18" ht="38.25" customHeight="1">
      <c r="A14" s="10" t="s">
        <v>18</v>
      </c>
      <c r="B14" s="11" t="s">
        <v>19</v>
      </c>
      <c r="C14" s="12" t="s">
        <v>20</v>
      </c>
      <c r="D14" s="12" t="s">
        <v>21</v>
      </c>
      <c r="E14" s="11" t="s">
        <v>74</v>
      </c>
      <c r="F14" s="11" t="s">
        <v>23</v>
      </c>
      <c r="H14" s="13" t="s">
        <v>24</v>
      </c>
      <c r="I14" s="14" t="s">
        <v>25</v>
      </c>
      <c r="J14" s="13" t="s">
        <v>26</v>
      </c>
      <c r="K14" s="13" t="s">
        <v>27</v>
      </c>
      <c r="L14" s="11" t="s">
        <v>28</v>
      </c>
      <c r="M14" s="11" t="s">
        <v>29</v>
      </c>
      <c r="N14" s="11" t="s">
        <v>30</v>
      </c>
      <c r="O14" s="11" t="s">
        <v>31</v>
      </c>
      <c r="P14" s="11" t="s">
        <v>33</v>
      </c>
      <c r="Q14" s="12" t="s">
        <v>34</v>
      </c>
      <c r="R14" s="12" t="s">
        <v>35</v>
      </c>
    </row>
    <row r="15" spans="1:18">
      <c r="A15" s="15">
        <v>43009</v>
      </c>
      <c r="B15" s="16">
        <v>86959</v>
      </c>
      <c r="C15" s="16">
        <v>32775</v>
      </c>
      <c r="D15" s="16">
        <v>40083</v>
      </c>
      <c r="E15" s="16">
        <v>1698</v>
      </c>
      <c r="F15" s="16">
        <v>10600</v>
      </c>
      <c r="H15" s="17">
        <v>4450</v>
      </c>
      <c r="I15" s="16">
        <v>6563</v>
      </c>
      <c r="J15" s="18">
        <v>23</v>
      </c>
      <c r="K15" s="16">
        <v>385</v>
      </c>
      <c r="L15" s="17">
        <v>11679</v>
      </c>
      <c r="M15" s="16">
        <v>54920</v>
      </c>
      <c r="N15" s="16">
        <v>16749</v>
      </c>
      <c r="O15" s="16">
        <v>840</v>
      </c>
      <c r="P15" s="16">
        <v>15220</v>
      </c>
      <c r="Q15" s="16">
        <f>SUM(B15,C15,D15,E15,F15,H15,I15,L15,M15,N15,O15,P15)</f>
        <v>282536</v>
      </c>
      <c r="R15" s="19">
        <v>141.268</v>
      </c>
    </row>
    <row r="16" spans="1:18">
      <c r="A16" s="15">
        <v>43040</v>
      </c>
      <c r="B16" s="16">
        <v>75023</v>
      </c>
      <c r="C16" s="16">
        <v>32205</v>
      </c>
      <c r="D16" s="16">
        <v>29427</v>
      </c>
      <c r="E16" s="20">
        <v>1120</v>
      </c>
      <c r="F16" s="16">
        <v>7660</v>
      </c>
      <c r="H16" s="16">
        <v>4841</v>
      </c>
      <c r="I16" s="16">
        <v>5531</v>
      </c>
      <c r="J16" s="18">
        <v>14</v>
      </c>
      <c r="K16" s="16">
        <v>0</v>
      </c>
      <c r="L16" s="16">
        <v>0</v>
      </c>
      <c r="M16" s="16">
        <v>54000</v>
      </c>
      <c r="N16" s="16">
        <v>19577</v>
      </c>
      <c r="O16" s="16">
        <v>205</v>
      </c>
      <c r="P16" s="16">
        <v>12779</v>
      </c>
      <c r="Q16" s="16">
        <f>SUM(B16,C16,D16,E16,F16,H16,I16,L16,M16,N16,O16,P16)</f>
        <v>242368</v>
      </c>
      <c r="R16" s="19">
        <v>121.184</v>
      </c>
    </row>
    <row r="17" spans="1:18">
      <c r="A17" s="15">
        <v>43070</v>
      </c>
      <c r="B17" s="16">
        <v>56163</v>
      </c>
      <c r="C17" s="16">
        <v>19314</v>
      </c>
      <c r="D17" s="16">
        <v>26892</v>
      </c>
      <c r="E17" s="16">
        <v>272</v>
      </c>
      <c r="F17" s="16">
        <v>6260</v>
      </c>
      <c r="H17" s="16">
        <v>4543</v>
      </c>
      <c r="I17" s="16">
        <v>4845</v>
      </c>
      <c r="J17" s="18">
        <v>32</v>
      </c>
      <c r="K17" s="16">
        <v>200</v>
      </c>
      <c r="L17" s="16">
        <v>0</v>
      </c>
      <c r="M17" s="16">
        <v>47734</v>
      </c>
      <c r="N17" s="16">
        <v>0</v>
      </c>
      <c r="O17" s="16">
        <v>0</v>
      </c>
      <c r="P17" s="16">
        <v>4749</v>
      </c>
      <c r="Q17" s="16">
        <f>SUM(B17,C17,D17,E17,F17,H17,I17,L17,M17,N17,O17,P17)</f>
        <v>170772</v>
      </c>
      <c r="R17" s="19">
        <v>85.385999999999996</v>
      </c>
    </row>
    <row r="18" spans="1:18">
      <c r="A18" s="15">
        <v>43101</v>
      </c>
      <c r="B18" s="16">
        <v>53773</v>
      </c>
      <c r="C18" s="16">
        <v>21730</v>
      </c>
      <c r="D18" s="16">
        <v>44467</v>
      </c>
      <c r="E18" s="16">
        <v>269</v>
      </c>
      <c r="F18" s="16">
        <v>5580</v>
      </c>
      <c r="H18" s="16">
        <v>3095</v>
      </c>
      <c r="I18" s="16">
        <v>3990</v>
      </c>
      <c r="J18" s="18">
        <v>28</v>
      </c>
      <c r="K18" s="16">
        <v>385</v>
      </c>
      <c r="L18" s="16">
        <v>0</v>
      </c>
      <c r="M18" s="16">
        <v>39000</v>
      </c>
      <c r="N18" s="16">
        <v>0</v>
      </c>
      <c r="O18" s="16">
        <v>891</v>
      </c>
      <c r="P18" s="16">
        <v>495</v>
      </c>
      <c r="Q18" s="16">
        <f t="shared" ref="Q18:Q26" si="0">SUM(B18,C18,D18,E18,F18,H18,I18,L18,M18,N18,O18,P18)</f>
        <v>173290</v>
      </c>
      <c r="R18" s="19">
        <v>86.644999999999996</v>
      </c>
    </row>
    <row r="19" spans="1:18">
      <c r="A19" s="15">
        <v>43132</v>
      </c>
      <c r="B19" s="16">
        <v>69672</v>
      </c>
      <c r="C19" s="16">
        <v>35802</v>
      </c>
      <c r="D19" s="16">
        <v>17435</v>
      </c>
      <c r="E19" s="16">
        <v>903</v>
      </c>
      <c r="F19" s="16">
        <v>8860</v>
      </c>
      <c r="H19" s="16">
        <v>4880</v>
      </c>
      <c r="I19" s="16">
        <v>8048</v>
      </c>
      <c r="J19" s="18">
        <v>23</v>
      </c>
      <c r="K19" s="16">
        <v>0</v>
      </c>
      <c r="L19" s="16">
        <v>11798</v>
      </c>
      <c r="M19" s="16">
        <v>37420</v>
      </c>
      <c r="N19" s="16">
        <v>16598</v>
      </c>
      <c r="O19" s="16">
        <v>451</v>
      </c>
      <c r="P19" s="16">
        <v>71176</v>
      </c>
      <c r="Q19" s="16">
        <f t="shared" si="0"/>
        <v>283043</v>
      </c>
      <c r="R19" s="19">
        <v>141.5215</v>
      </c>
    </row>
    <row r="20" spans="1:18">
      <c r="A20" s="15">
        <v>43160</v>
      </c>
      <c r="B20" s="16">
        <v>66369</v>
      </c>
      <c r="C20" s="16">
        <v>31006</v>
      </c>
      <c r="D20" s="16">
        <v>26009</v>
      </c>
      <c r="E20" s="16">
        <v>297</v>
      </c>
      <c r="F20" s="16">
        <v>8020</v>
      </c>
      <c r="H20" s="16">
        <v>6600</v>
      </c>
      <c r="I20" s="16">
        <v>4080</v>
      </c>
      <c r="J20" s="18">
        <v>1</v>
      </c>
      <c r="K20" s="16">
        <v>450</v>
      </c>
      <c r="L20" s="16">
        <v>11698</v>
      </c>
      <c r="M20" s="16">
        <v>28620</v>
      </c>
      <c r="N20" s="16">
        <v>17574</v>
      </c>
      <c r="O20" s="16">
        <v>0</v>
      </c>
      <c r="P20" s="16">
        <v>989</v>
      </c>
      <c r="Q20" s="16">
        <f t="shared" si="0"/>
        <v>201262</v>
      </c>
      <c r="R20" s="19">
        <v>100.631</v>
      </c>
    </row>
    <row r="21" spans="1:18">
      <c r="A21" s="15">
        <v>43191</v>
      </c>
      <c r="B21" s="16">
        <v>78880</v>
      </c>
      <c r="C21" s="16">
        <v>46051</v>
      </c>
      <c r="D21" s="16">
        <v>27376</v>
      </c>
      <c r="E21" s="16">
        <v>381</v>
      </c>
      <c r="F21" s="16">
        <v>8420</v>
      </c>
      <c r="H21" s="16">
        <v>3420</v>
      </c>
      <c r="I21" s="16">
        <v>4710</v>
      </c>
      <c r="J21" s="18">
        <v>25</v>
      </c>
      <c r="K21" s="16">
        <v>0</v>
      </c>
      <c r="L21" s="16">
        <v>0</v>
      </c>
      <c r="M21" s="16">
        <v>40160</v>
      </c>
      <c r="N21" s="16">
        <v>0</v>
      </c>
      <c r="O21" s="16">
        <v>543</v>
      </c>
      <c r="P21" s="16">
        <v>0</v>
      </c>
      <c r="Q21" s="16">
        <f t="shared" si="0"/>
        <v>209941</v>
      </c>
      <c r="R21" s="19">
        <v>104.9705</v>
      </c>
    </row>
    <row r="22" spans="1:18">
      <c r="A22" s="15">
        <v>43221</v>
      </c>
      <c r="B22" s="16">
        <v>41069</v>
      </c>
      <c r="C22" s="16">
        <v>52216</v>
      </c>
      <c r="D22" s="16">
        <v>26801</v>
      </c>
      <c r="E22" s="16">
        <v>796</v>
      </c>
      <c r="F22" s="16">
        <v>8220</v>
      </c>
      <c r="H22" s="16">
        <v>240</v>
      </c>
      <c r="I22" s="16">
        <v>2700</v>
      </c>
      <c r="J22" s="18">
        <v>26</v>
      </c>
      <c r="K22" s="16">
        <v>755</v>
      </c>
      <c r="L22" s="16">
        <v>0</v>
      </c>
      <c r="M22" s="16">
        <v>49974</v>
      </c>
      <c r="N22" s="16">
        <v>0</v>
      </c>
      <c r="O22" s="16">
        <v>775</v>
      </c>
      <c r="P22" s="16">
        <v>3277</v>
      </c>
      <c r="Q22" s="16">
        <f t="shared" si="0"/>
        <v>186068</v>
      </c>
      <c r="R22" s="19">
        <v>93.034000000000006</v>
      </c>
    </row>
    <row r="23" spans="1:18">
      <c r="A23" s="15">
        <v>43252</v>
      </c>
      <c r="B23" s="16">
        <v>37059</v>
      </c>
      <c r="C23" s="16">
        <v>47949</v>
      </c>
      <c r="D23" s="16">
        <v>37285</v>
      </c>
      <c r="E23" s="16">
        <v>385</v>
      </c>
      <c r="F23" s="16">
        <v>6400</v>
      </c>
      <c r="H23" s="16">
        <v>1720</v>
      </c>
      <c r="I23" s="16">
        <v>2171</v>
      </c>
      <c r="J23" s="18">
        <v>12</v>
      </c>
      <c r="K23" s="16">
        <v>0</v>
      </c>
      <c r="L23" s="16">
        <v>12315</v>
      </c>
      <c r="M23" s="16">
        <v>56580</v>
      </c>
      <c r="N23" s="16">
        <v>17328</v>
      </c>
      <c r="O23" s="16">
        <v>415</v>
      </c>
      <c r="P23" s="16">
        <v>25739</v>
      </c>
      <c r="Q23" s="16">
        <f t="shared" si="0"/>
        <v>245346</v>
      </c>
      <c r="R23" s="19">
        <v>122.673</v>
      </c>
    </row>
    <row r="24" spans="1:18">
      <c r="A24" s="15">
        <v>43282</v>
      </c>
      <c r="B24" s="16">
        <v>77741</v>
      </c>
      <c r="C24" s="16">
        <v>58921</v>
      </c>
      <c r="D24" s="16">
        <v>20833</v>
      </c>
      <c r="E24" s="16">
        <v>5190</v>
      </c>
      <c r="F24" s="16">
        <v>1840</v>
      </c>
      <c r="H24" s="16">
        <v>740</v>
      </c>
      <c r="I24" s="16">
        <v>2265</v>
      </c>
      <c r="J24" s="18">
        <v>20</v>
      </c>
      <c r="K24" s="16">
        <v>0</v>
      </c>
      <c r="L24" s="16">
        <v>12114</v>
      </c>
      <c r="M24" s="16">
        <v>63520</v>
      </c>
      <c r="N24" s="16">
        <v>0</v>
      </c>
      <c r="O24" s="16">
        <v>461</v>
      </c>
      <c r="P24" s="16">
        <v>23595</v>
      </c>
      <c r="Q24" s="16">
        <f t="shared" si="0"/>
        <v>267220</v>
      </c>
      <c r="R24" s="19">
        <v>133.61000000000001</v>
      </c>
    </row>
    <row r="25" spans="1:18">
      <c r="A25" s="15">
        <v>43313</v>
      </c>
      <c r="B25" s="16">
        <v>178036</v>
      </c>
      <c r="C25" s="16">
        <v>70002</v>
      </c>
      <c r="D25" s="16">
        <v>56359</v>
      </c>
      <c r="E25" s="16">
        <v>494</v>
      </c>
      <c r="F25" s="16">
        <v>9620</v>
      </c>
      <c r="H25" s="16">
        <v>1770</v>
      </c>
      <c r="I25" s="16">
        <v>1373</v>
      </c>
      <c r="J25" s="18">
        <v>32</v>
      </c>
      <c r="K25" s="16">
        <v>775</v>
      </c>
      <c r="L25" s="16">
        <v>0</v>
      </c>
      <c r="M25" s="16">
        <v>41920</v>
      </c>
      <c r="N25" s="16">
        <v>18665</v>
      </c>
      <c r="O25" s="16">
        <v>470</v>
      </c>
      <c r="P25" s="16">
        <v>18833</v>
      </c>
      <c r="Q25" s="16">
        <f t="shared" si="0"/>
        <v>397542</v>
      </c>
      <c r="R25" s="19">
        <v>198.77099999999999</v>
      </c>
    </row>
    <row r="26" spans="1:18">
      <c r="A26" s="15">
        <v>43344</v>
      </c>
      <c r="B26" s="16">
        <v>74008</v>
      </c>
      <c r="C26" s="16">
        <v>31725</v>
      </c>
      <c r="D26" s="16">
        <v>16390</v>
      </c>
      <c r="E26" s="16">
        <v>595</v>
      </c>
      <c r="F26" s="16">
        <v>10700</v>
      </c>
      <c r="H26" s="16">
        <v>2560</v>
      </c>
      <c r="I26" s="16">
        <v>4358</v>
      </c>
      <c r="J26" s="18">
        <v>23</v>
      </c>
      <c r="K26" s="16">
        <v>0</v>
      </c>
      <c r="L26" s="16">
        <v>26272</v>
      </c>
      <c r="M26" s="16">
        <v>32700</v>
      </c>
      <c r="N26" s="16">
        <v>18199</v>
      </c>
      <c r="O26" s="16">
        <v>523</v>
      </c>
      <c r="P26" s="16">
        <v>8751</v>
      </c>
      <c r="Q26" s="16">
        <f t="shared" si="0"/>
        <v>226781</v>
      </c>
      <c r="R26" s="19">
        <v>113.3905</v>
      </c>
    </row>
    <row r="27" spans="1:18">
      <c r="A27" s="21"/>
      <c r="B27" s="8"/>
      <c r="C27" s="8"/>
      <c r="D27" s="8"/>
      <c r="E27" s="8"/>
      <c r="F27" s="8"/>
      <c r="H27" s="8"/>
      <c r="I27" s="22"/>
      <c r="Q27" s="22"/>
      <c r="R27" s="22"/>
    </row>
    <row r="28" spans="1:18" ht="25.5">
      <c r="A28" s="23" t="s">
        <v>36</v>
      </c>
      <c r="B28" s="16">
        <f>SUM(B15:B27)</f>
        <v>894752</v>
      </c>
      <c r="C28" s="16">
        <f>SUM(C15:C27)</f>
        <v>479696</v>
      </c>
      <c r="D28" s="16">
        <f>SUM(D15:D26)</f>
        <v>369357</v>
      </c>
      <c r="E28" s="16">
        <f>SUM(E15:E26)</f>
        <v>12400</v>
      </c>
      <c r="F28" s="16">
        <f>SUM(F15:F26)</f>
        <v>92180</v>
      </c>
      <c r="H28" s="16">
        <f t="shared" ref="H28:M28" si="1">SUM(H15:H26)</f>
        <v>38859</v>
      </c>
      <c r="I28" s="16">
        <f t="shared" si="1"/>
        <v>50634</v>
      </c>
      <c r="J28" s="16">
        <f t="shared" si="1"/>
        <v>259</v>
      </c>
      <c r="K28" s="16">
        <f t="shared" si="1"/>
        <v>2950</v>
      </c>
      <c r="L28" s="16">
        <f t="shared" si="1"/>
        <v>85876</v>
      </c>
      <c r="M28" s="16">
        <f t="shared" si="1"/>
        <v>546548</v>
      </c>
      <c r="N28" s="16">
        <f>SUM(N15:N26)</f>
        <v>124690</v>
      </c>
      <c r="O28" s="16">
        <f>SUM(O15:O26)</f>
        <v>5574</v>
      </c>
      <c r="P28" s="16">
        <f>SUM(P15:P27)</f>
        <v>185603</v>
      </c>
      <c r="Q28" s="24">
        <f>SUM(Q15:Q26)</f>
        <v>2886169</v>
      </c>
      <c r="R28" s="25">
        <f>SUM(R15:R27)</f>
        <v>1443.0844999999999</v>
      </c>
    </row>
    <row r="29" spans="1:18">
      <c r="A29" s="26"/>
      <c r="B29" s="27"/>
      <c r="C29" s="27"/>
      <c r="D29" s="27"/>
      <c r="E29" s="27"/>
      <c r="F29" s="27"/>
    </row>
    <row r="30" spans="1:18">
      <c r="A30" s="86" t="s">
        <v>37</v>
      </c>
      <c r="B30" s="87"/>
      <c r="C30" s="87"/>
      <c r="D30" s="87"/>
      <c r="E30" s="87"/>
      <c r="F30" s="88"/>
    </row>
    <row r="31" spans="1:18">
      <c r="A31" s="28" t="s">
        <v>81</v>
      </c>
      <c r="B31" s="29"/>
      <c r="C31" s="29"/>
      <c r="D31" s="29"/>
      <c r="E31" s="29"/>
      <c r="F31" s="30"/>
    </row>
    <row r="32" spans="1:18">
      <c r="A32" s="28" t="s">
        <v>82</v>
      </c>
      <c r="B32" s="29"/>
      <c r="C32" s="29"/>
      <c r="D32" s="29"/>
      <c r="E32" s="29"/>
      <c r="F32" s="30"/>
    </row>
    <row r="33" spans="1:11">
      <c r="A33" s="28" t="s">
        <v>83</v>
      </c>
      <c r="B33" s="29"/>
      <c r="C33" s="29"/>
      <c r="D33" s="29"/>
      <c r="E33" s="29"/>
      <c r="F33" s="30"/>
    </row>
    <row r="34" spans="1:11">
      <c r="A34" s="28" t="s">
        <v>84</v>
      </c>
      <c r="B34" s="29"/>
      <c r="C34" s="29"/>
      <c r="D34" s="29"/>
      <c r="E34" s="29"/>
      <c r="F34" s="31"/>
      <c r="H34" s="8"/>
      <c r="I34" s="8"/>
      <c r="J34" s="8"/>
      <c r="K34" s="8"/>
    </row>
    <row r="35" spans="1:11">
      <c r="A35" s="32" t="s">
        <v>85</v>
      </c>
      <c r="B35" s="33"/>
      <c r="C35" s="33"/>
      <c r="D35" s="33"/>
      <c r="E35" s="33"/>
      <c r="F35" s="34"/>
      <c r="H35" s="76" t="s">
        <v>86</v>
      </c>
      <c r="I35" s="76"/>
      <c r="J35" s="76"/>
      <c r="K35" s="76"/>
    </row>
    <row r="36" spans="1:11">
      <c r="A36" s="21"/>
    </row>
    <row r="37" spans="1:11">
      <c r="A37" s="21"/>
    </row>
    <row r="38" spans="1:11">
      <c r="A38" s="21"/>
    </row>
    <row r="39" spans="1:11">
      <c r="A39" s="21"/>
    </row>
    <row r="40" spans="1:11">
      <c r="A40" s="21"/>
    </row>
  </sheetData>
  <mergeCells count="19">
    <mergeCell ref="H35:K35"/>
    <mergeCell ref="H10:O10"/>
    <mergeCell ref="H11:O11"/>
    <mergeCell ref="H13:I13"/>
    <mergeCell ref="J13:K13"/>
    <mergeCell ref="L13:M13"/>
    <mergeCell ref="A30:F30"/>
    <mergeCell ref="A6:F6"/>
    <mergeCell ref="H6:O6"/>
    <mergeCell ref="A7:F8"/>
    <mergeCell ref="H7:O7"/>
    <mergeCell ref="H8:O8"/>
    <mergeCell ref="H9:O9"/>
    <mergeCell ref="A3:F3"/>
    <mergeCell ref="H3:O3"/>
    <mergeCell ref="A4:F4"/>
    <mergeCell ref="H4:O4"/>
    <mergeCell ref="A5:F5"/>
    <mergeCell ref="H5:O5"/>
  </mergeCells>
  <pageMargins left="0.31" right="0.19" top="1" bottom="0.79" header="0.52" footer="0.5"/>
  <pageSetup scale="4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A175A-F2E2-4C98-9D4D-9158AC67F304}">
  <sheetPr>
    <pageSetUpPr fitToPage="1"/>
  </sheetPr>
  <dimension ref="A1:Q63"/>
  <sheetViews>
    <sheetView workbookViewId="0">
      <selection activeCell="D48" sqref="D48"/>
    </sheetView>
  </sheetViews>
  <sheetFormatPr defaultRowHeight="12.75"/>
  <cols>
    <col min="1" max="1" width="7.42578125" customWidth="1"/>
    <col min="2" max="2" width="8" customWidth="1"/>
    <col min="3" max="3" width="7.7109375" customWidth="1"/>
    <col min="4" max="4" width="8.28515625" customWidth="1"/>
    <col min="5" max="5" width="6.28515625" customWidth="1"/>
    <col min="6" max="6" width="8.7109375" customWidth="1"/>
    <col min="7" max="7" width="0.7109375" customWidth="1"/>
    <col min="8" max="8" width="10.7109375" customWidth="1"/>
    <col min="9" max="9" width="9" customWidth="1"/>
    <col min="10" max="10" width="5.28515625" customWidth="1"/>
    <col min="11" max="11" width="5.42578125" customWidth="1"/>
    <col min="12" max="12" width="10.7109375" customWidth="1"/>
    <col min="13" max="13" width="8.28515625" customWidth="1"/>
    <col min="14" max="14" width="6.7109375" bestFit="1" customWidth="1"/>
    <col min="15" max="15" width="11.7109375" bestFit="1" customWidth="1"/>
    <col min="16" max="16" width="10.28515625" bestFit="1" customWidth="1"/>
    <col min="17" max="17" width="10.28515625" customWidth="1"/>
    <col min="257" max="257" width="7.42578125" customWidth="1"/>
    <col min="258" max="258" width="8" customWidth="1"/>
    <col min="259" max="259" width="7.7109375" customWidth="1"/>
    <col min="260" max="260" width="8.28515625" customWidth="1"/>
    <col min="261" max="261" width="6.28515625" customWidth="1"/>
    <col min="262" max="262" width="8.7109375" customWidth="1"/>
    <col min="263" max="263" width="0.7109375" customWidth="1"/>
    <col min="264" max="264" width="10.7109375" customWidth="1"/>
    <col min="265" max="265" width="9" customWidth="1"/>
    <col min="266" max="266" width="5.28515625" customWidth="1"/>
    <col min="267" max="267" width="5.42578125" customWidth="1"/>
    <col min="268" max="268" width="10.7109375" customWidth="1"/>
    <col min="269" max="269" width="8.28515625" customWidth="1"/>
    <col min="270" max="270" width="6.7109375" bestFit="1" customWidth="1"/>
    <col min="271" max="271" width="11.7109375" bestFit="1" customWidth="1"/>
    <col min="272" max="272" width="10.28515625" bestFit="1" customWidth="1"/>
    <col min="273" max="273" width="10.28515625" customWidth="1"/>
    <col min="513" max="513" width="7.42578125" customWidth="1"/>
    <col min="514" max="514" width="8" customWidth="1"/>
    <col min="515" max="515" width="7.7109375" customWidth="1"/>
    <col min="516" max="516" width="8.28515625" customWidth="1"/>
    <col min="517" max="517" width="6.28515625" customWidth="1"/>
    <col min="518" max="518" width="8.7109375" customWidth="1"/>
    <col min="519" max="519" width="0.7109375" customWidth="1"/>
    <col min="520" max="520" width="10.7109375" customWidth="1"/>
    <col min="521" max="521" width="9" customWidth="1"/>
    <col min="522" max="522" width="5.28515625" customWidth="1"/>
    <col min="523" max="523" width="5.42578125" customWidth="1"/>
    <col min="524" max="524" width="10.7109375" customWidth="1"/>
    <col min="525" max="525" width="8.28515625" customWidth="1"/>
    <col min="526" max="526" width="6.7109375" bestFit="1" customWidth="1"/>
    <col min="527" max="527" width="11.7109375" bestFit="1" customWidth="1"/>
    <col min="528" max="528" width="10.28515625" bestFit="1" customWidth="1"/>
    <col min="529" max="529" width="10.28515625" customWidth="1"/>
    <col min="769" max="769" width="7.42578125" customWidth="1"/>
    <col min="770" max="770" width="8" customWidth="1"/>
    <col min="771" max="771" width="7.7109375" customWidth="1"/>
    <col min="772" max="772" width="8.28515625" customWidth="1"/>
    <col min="773" max="773" width="6.28515625" customWidth="1"/>
    <col min="774" max="774" width="8.7109375" customWidth="1"/>
    <col min="775" max="775" width="0.7109375" customWidth="1"/>
    <col min="776" max="776" width="10.7109375" customWidth="1"/>
    <col min="777" max="777" width="9" customWidth="1"/>
    <col min="778" max="778" width="5.28515625" customWidth="1"/>
    <col min="779" max="779" width="5.42578125" customWidth="1"/>
    <col min="780" max="780" width="10.7109375" customWidth="1"/>
    <col min="781" max="781" width="8.28515625" customWidth="1"/>
    <col min="782" max="782" width="6.7109375" bestFit="1" customWidth="1"/>
    <col min="783" max="783" width="11.7109375" bestFit="1" customWidth="1"/>
    <col min="784" max="784" width="10.28515625" bestFit="1" customWidth="1"/>
    <col min="785" max="785" width="10.28515625" customWidth="1"/>
    <col min="1025" max="1025" width="7.42578125" customWidth="1"/>
    <col min="1026" max="1026" width="8" customWidth="1"/>
    <col min="1027" max="1027" width="7.7109375" customWidth="1"/>
    <col min="1028" max="1028" width="8.28515625" customWidth="1"/>
    <col min="1029" max="1029" width="6.28515625" customWidth="1"/>
    <col min="1030" max="1030" width="8.7109375" customWidth="1"/>
    <col min="1031" max="1031" width="0.7109375" customWidth="1"/>
    <col min="1032" max="1032" width="10.7109375" customWidth="1"/>
    <col min="1033" max="1033" width="9" customWidth="1"/>
    <col min="1034" max="1034" width="5.28515625" customWidth="1"/>
    <col min="1035" max="1035" width="5.42578125" customWidth="1"/>
    <col min="1036" max="1036" width="10.7109375" customWidth="1"/>
    <col min="1037" max="1037" width="8.28515625" customWidth="1"/>
    <col min="1038" max="1038" width="6.7109375" bestFit="1" customWidth="1"/>
    <col min="1039" max="1039" width="11.7109375" bestFit="1" customWidth="1"/>
    <col min="1040" max="1040" width="10.28515625" bestFit="1" customWidth="1"/>
    <col min="1041" max="1041" width="10.28515625" customWidth="1"/>
    <col min="1281" max="1281" width="7.42578125" customWidth="1"/>
    <col min="1282" max="1282" width="8" customWidth="1"/>
    <col min="1283" max="1283" width="7.7109375" customWidth="1"/>
    <col min="1284" max="1284" width="8.28515625" customWidth="1"/>
    <col min="1285" max="1285" width="6.28515625" customWidth="1"/>
    <col min="1286" max="1286" width="8.7109375" customWidth="1"/>
    <col min="1287" max="1287" width="0.7109375" customWidth="1"/>
    <col min="1288" max="1288" width="10.7109375" customWidth="1"/>
    <col min="1289" max="1289" width="9" customWidth="1"/>
    <col min="1290" max="1290" width="5.28515625" customWidth="1"/>
    <col min="1291" max="1291" width="5.42578125" customWidth="1"/>
    <col min="1292" max="1292" width="10.7109375" customWidth="1"/>
    <col min="1293" max="1293" width="8.28515625" customWidth="1"/>
    <col min="1294" max="1294" width="6.7109375" bestFit="1" customWidth="1"/>
    <col min="1295" max="1295" width="11.7109375" bestFit="1" customWidth="1"/>
    <col min="1296" max="1296" width="10.28515625" bestFit="1" customWidth="1"/>
    <col min="1297" max="1297" width="10.28515625" customWidth="1"/>
    <col min="1537" max="1537" width="7.42578125" customWidth="1"/>
    <col min="1538" max="1538" width="8" customWidth="1"/>
    <col min="1539" max="1539" width="7.7109375" customWidth="1"/>
    <col min="1540" max="1540" width="8.28515625" customWidth="1"/>
    <col min="1541" max="1541" width="6.28515625" customWidth="1"/>
    <col min="1542" max="1542" width="8.7109375" customWidth="1"/>
    <col min="1543" max="1543" width="0.7109375" customWidth="1"/>
    <col min="1544" max="1544" width="10.7109375" customWidth="1"/>
    <col min="1545" max="1545" width="9" customWidth="1"/>
    <col min="1546" max="1546" width="5.28515625" customWidth="1"/>
    <col min="1547" max="1547" width="5.42578125" customWidth="1"/>
    <col min="1548" max="1548" width="10.7109375" customWidth="1"/>
    <col min="1549" max="1549" width="8.28515625" customWidth="1"/>
    <col min="1550" max="1550" width="6.7109375" bestFit="1" customWidth="1"/>
    <col min="1551" max="1551" width="11.7109375" bestFit="1" customWidth="1"/>
    <col min="1552" max="1552" width="10.28515625" bestFit="1" customWidth="1"/>
    <col min="1553" max="1553" width="10.28515625" customWidth="1"/>
    <col min="1793" max="1793" width="7.42578125" customWidth="1"/>
    <col min="1794" max="1794" width="8" customWidth="1"/>
    <col min="1795" max="1795" width="7.7109375" customWidth="1"/>
    <col min="1796" max="1796" width="8.28515625" customWidth="1"/>
    <col min="1797" max="1797" width="6.28515625" customWidth="1"/>
    <col min="1798" max="1798" width="8.7109375" customWidth="1"/>
    <col min="1799" max="1799" width="0.7109375" customWidth="1"/>
    <col min="1800" max="1800" width="10.7109375" customWidth="1"/>
    <col min="1801" max="1801" width="9" customWidth="1"/>
    <col min="1802" max="1802" width="5.28515625" customWidth="1"/>
    <col min="1803" max="1803" width="5.42578125" customWidth="1"/>
    <col min="1804" max="1804" width="10.7109375" customWidth="1"/>
    <col min="1805" max="1805" width="8.28515625" customWidth="1"/>
    <col min="1806" max="1806" width="6.7109375" bestFit="1" customWidth="1"/>
    <col min="1807" max="1807" width="11.7109375" bestFit="1" customWidth="1"/>
    <col min="1808" max="1808" width="10.28515625" bestFit="1" customWidth="1"/>
    <col min="1809" max="1809" width="10.28515625" customWidth="1"/>
    <col min="2049" max="2049" width="7.42578125" customWidth="1"/>
    <col min="2050" max="2050" width="8" customWidth="1"/>
    <col min="2051" max="2051" width="7.7109375" customWidth="1"/>
    <col min="2052" max="2052" width="8.28515625" customWidth="1"/>
    <col min="2053" max="2053" width="6.28515625" customWidth="1"/>
    <col min="2054" max="2054" width="8.7109375" customWidth="1"/>
    <col min="2055" max="2055" width="0.7109375" customWidth="1"/>
    <col min="2056" max="2056" width="10.7109375" customWidth="1"/>
    <col min="2057" max="2057" width="9" customWidth="1"/>
    <col min="2058" max="2058" width="5.28515625" customWidth="1"/>
    <col min="2059" max="2059" width="5.42578125" customWidth="1"/>
    <col min="2060" max="2060" width="10.7109375" customWidth="1"/>
    <col min="2061" max="2061" width="8.28515625" customWidth="1"/>
    <col min="2062" max="2062" width="6.7109375" bestFit="1" customWidth="1"/>
    <col min="2063" max="2063" width="11.7109375" bestFit="1" customWidth="1"/>
    <col min="2064" max="2064" width="10.28515625" bestFit="1" customWidth="1"/>
    <col min="2065" max="2065" width="10.28515625" customWidth="1"/>
    <col min="2305" max="2305" width="7.42578125" customWidth="1"/>
    <col min="2306" max="2306" width="8" customWidth="1"/>
    <col min="2307" max="2307" width="7.7109375" customWidth="1"/>
    <col min="2308" max="2308" width="8.28515625" customWidth="1"/>
    <col min="2309" max="2309" width="6.28515625" customWidth="1"/>
    <col min="2310" max="2310" width="8.7109375" customWidth="1"/>
    <col min="2311" max="2311" width="0.7109375" customWidth="1"/>
    <col min="2312" max="2312" width="10.7109375" customWidth="1"/>
    <col min="2313" max="2313" width="9" customWidth="1"/>
    <col min="2314" max="2314" width="5.28515625" customWidth="1"/>
    <col min="2315" max="2315" width="5.42578125" customWidth="1"/>
    <col min="2316" max="2316" width="10.7109375" customWidth="1"/>
    <col min="2317" max="2317" width="8.28515625" customWidth="1"/>
    <col min="2318" max="2318" width="6.7109375" bestFit="1" customWidth="1"/>
    <col min="2319" max="2319" width="11.7109375" bestFit="1" customWidth="1"/>
    <col min="2320" max="2320" width="10.28515625" bestFit="1" customWidth="1"/>
    <col min="2321" max="2321" width="10.28515625" customWidth="1"/>
    <col min="2561" max="2561" width="7.42578125" customWidth="1"/>
    <col min="2562" max="2562" width="8" customWidth="1"/>
    <col min="2563" max="2563" width="7.7109375" customWidth="1"/>
    <col min="2564" max="2564" width="8.28515625" customWidth="1"/>
    <col min="2565" max="2565" width="6.28515625" customWidth="1"/>
    <col min="2566" max="2566" width="8.7109375" customWidth="1"/>
    <col min="2567" max="2567" width="0.7109375" customWidth="1"/>
    <col min="2568" max="2568" width="10.7109375" customWidth="1"/>
    <col min="2569" max="2569" width="9" customWidth="1"/>
    <col min="2570" max="2570" width="5.28515625" customWidth="1"/>
    <col min="2571" max="2571" width="5.42578125" customWidth="1"/>
    <col min="2572" max="2572" width="10.7109375" customWidth="1"/>
    <col min="2573" max="2573" width="8.28515625" customWidth="1"/>
    <col min="2574" max="2574" width="6.7109375" bestFit="1" customWidth="1"/>
    <col min="2575" max="2575" width="11.7109375" bestFit="1" customWidth="1"/>
    <col min="2576" max="2576" width="10.28515625" bestFit="1" customWidth="1"/>
    <col min="2577" max="2577" width="10.28515625" customWidth="1"/>
    <col min="2817" max="2817" width="7.42578125" customWidth="1"/>
    <col min="2818" max="2818" width="8" customWidth="1"/>
    <col min="2819" max="2819" width="7.7109375" customWidth="1"/>
    <col min="2820" max="2820" width="8.28515625" customWidth="1"/>
    <col min="2821" max="2821" width="6.28515625" customWidth="1"/>
    <col min="2822" max="2822" width="8.7109375" customWidth="1"/>
    <col min="2823" max="2823" width="0.7109375" customWidth="1"/>
    <col min="2824" max="2824" width="10.7109375" customWidth="1"/>
    <col min="2825" max="2825" width="9" customWidth="1"/>
    <col min="2826" max="2826" width="5.28515625" customWidth="1"/>
    <col min="2827" max="2827" width="5.42578125" customWidth="1"/>
    <col min="2828" max="2828" width="10.7109375" customWidth="1"/>
    <col min="2829" max="2829" width="8.28515625" customWidth="1"/>
    <col min="2830" max="2830" width="6.7109375" bestFit="1" customWidth="1"/>
    <col min="2831" max="2831" width="11.7109375" bestFit="1" customWidth="1"/>
    <col min="2832" max="2832" width="10.28515625" bestFit="1" customWidth="1"/>
    <col min="2833" max="2833" width="10.28515625" customWidth="1"/>
    <col min="3073" max="3073" width="7.42578125" customWidth="1"/>
    <col min="3074" max="3074" width="8" customWidth="1"/>
    <col min="3075" max="3075" width="7.7109375" customWidth="1"/>
    <col min="3076" max="3076" width="8.28515625" customWidth="1"/>
    <col min="3077" max="3077" width="6.28515625" customWidth="1"/>
    <col min="3078" max="3078" width="8.7109375" customWidth="1"/>
    <col min="3079" max="3079" width="0.7109375" customWidth="1"/>
    <col min="3080" max="3080" width="10.7109375" customWidth="1"/>
    <col min="3081" max="3081" width="9" customWidth="1"/>
    <col min="3082" max="3082" width="5.28515625" customWidth="1"/>
    <col min="3083" max="3083" width="5.42578125" customWidth="1"/>
    <col min="3084" max="3084" width="10.7109375" customWidth="1"/>
    <col min="3085" max="3085" width="8.28515625" customWidth="1"/>
    <col min="3086" max="3086" width="6.7109375" bestFit="1" customWidth="1"/>
    <col min="3087" max="3087" width="11.7109375" bestFit="1" customWidth="1"/>
    <col min="3088" max="3088" width="10.28515625" bestFit="1" customWidth="1"/>
    <col min="3089" max="3089" width="10.28515625" customWidth="1"/>
    <col min="3329" max="3329" width="7.42578125" customWidth="1"/>
    <col min="3330" max="3330" width="8" customWidth="1"/>
    <col min="3331" max="3331" width="7.7109375" customWidth="1"/>
    <col min="3332" max="3332" width="8.28515625" customWidth="1"/>
    <col min="3333" max="3333" width="6.28515625" customWidth="1"/>
    <col min="3334" max="3334" width="8.7109375" customWidth="1"/>
    <col min="3335" max="3335" width="0.7109375" customWidth="1"/>
    <col min="3336" max="3336" width="10.7109375" customWidth="1"/>
    <col min="3337" max="3337" width="9" customWidth="1"/>
    <col min="3338" max="3338" width="5.28515625" customWidth="1"/>
    <col min="3339" max="3339" width="5.42578125" customWidth="1"/>
    <col min="3340" max="3340" width="10.7109375" customWidth="1"/>
    <col min="3341" max="3341" width="8.28515625" customWidth="1"/>
    <col min="3342" max="3342" width="6.7109375" bestFit="1" customWidth="1"/>
    <col min="3343" max="3343" width="11.7109375" bestFit="1" customWidth="1"/>
    <col min="3344" max="3344" width="10.28515625" bestFit="1" customWidth="1"/>
    <col min="3345" max="3345" width="10.28515625" customWidth="1"/>
    <col min="3585" max="3585" width="7.42578125" customWidth="1"/>
    <col min="3586" max="3586" width="8" customWidth="1"/>
    <col min="3587" max="3587" width="7.7109375" customWidth="1"/>
    <col min="3588" max="3588" width="8.28515625" customWidth="1"/>
    <col min="3589" max="3589" width="6.28515625" customWidth="1"/>
    <col min="3590" max="3590" width="8.7109375" customWidth="1"/>
    <col min="3591" max="3591" width="0.7109375" customWidth="1"/>
    <col min="3592" max="3592" width="10.7109375" customWidth="1"/>
    <col min="3593" max="3593" width="9" customWidth="1"/>
    <col min="3594" max="3594" width="5.28515625" customWidth="1"/>
    <col min="3595" max="3595" width="5.42578125" customWidth="1"/>
    <col min="3596" max="3596" width="10.7109375" customWidth="1"/>
    <col min="3597" max="3597" width="8.28515625" customWidth="1"/>
    <col min="3598" max="3598" width="6.7109375" bestFit="1" customWidth="1"/>
    <col min="3599" max="3599" width="11.7109375" bestFit="1" customWidth="1"/>
    <col min="3600" max="3600" width="10.28515625" bestFit="1" customWidth="1"/>
    <col min="3601" max="3601" width="10.28515625" customWidth="1"/>
    <col min="3841" max="3841" width="7.42578125" customWidth="1"/>
    <col min="3842" max="3842" width="8" customWidth="1"/>
    <col min="3843" max="3843" width="7.7109375" customWidth="1"/>
    <col min="3844" max="3844" width="8.28515625" customWidth="1"/>
    <col min="3845" max="3845" width="6.28515625" customWidth="1"/>
    <col min="3846" max="3846" width="8.7109375" customWidth="1"/>
    <col min="3847" max="3847" width="0.7109375" customWidth="1"/>
    <col min="3848" max="3848" width="10.7109375" customWidth="1"/>
    <col min="3849" max="3849" width="9" customWidth="1"/>
    <col min="3850" max="3850" width="5.28515625" customWidth="1"/>
    <col min="3851" max="3851" width="5.42578125" customWidth="1"/>
    <col min="3852" max="3852" width="10.7109375" customWidth="1"/>
    <col min="3853" max="3853" width="8.28515625" customWidth="1"/>
    <col min="3854" max="3854" width="6.7109375" bestFit="1" customWidth="1"/>
    <col min="3855" max="3855" width="11.7109375" bestFit="1" customWidth="1"/>
    <col min="3856" max="3856" width="10.28515625" bestFit="1" customWidth="1"/>
    <col min="3857" max="3857" width="10.28515625" customWidth="1"/>
    <col min="4097" max="4097" width="7.42578125" customWidth="1"/>
    <col min="4098" max="4098" width="8" customWidth="1"/>
    <col min="4099" max="4099" width="7.7109375" customWidth="1"/>
    <col min="4100" max="4100" width="8.28515625" customWidth="1"/>
    <col min="4101" max="4101" width="6.28515625" customWidth="1"/>
    <col min="4102" max="4102" width="8.7109375" customWidth="1"/>
    <col min="4103" max="4103" width="0.7109375" customWidth="1"/>
    <col min="4104" max="4104" width="10.7109375" customWidth="1"/>
    <col min="4105" max="4105" width="9" customWidth="1"/>
    <col min="4106" max="4106" width="5.28515625" customWidth="1"/>
    <col min="4107" max="4107" width="5.42578125" customWidth="1"/>
    <col min="4108" max="4108" width="10.7109375" customWidth="1"/>
    <col min="4109" max="4109" width="8.28515625" customWidth="1"/>
    <col min="4110" max="4110" width="6.7109375" bestFit="1" customWidth="1"/>
    <col min="4111" max="4111" width="11.7109375" bestFit="1" customWidth="1"/>
    <col min="4112" max="4112" width="10.28515625" bestFit="1" customWidth="1"/>
    <col min="4113" max="4113" width="10.28515625" customWidth="1"/>
    <col min="4353" max="4353" width="7.42578125" customWidth="1"/>
    <col min="4354" max="4354" width="8" customWidth="1"/>
    <col min="4355" max="4355" width="7.7109375" customWidth="1"/>
    <col min="4356" max="4356" width="8.28515625" customWidth="1"/>
    <col min="4357" max="4357" width="6.28515625" customWidth="1"/>
    <col min="4358" max="4358" width="8.7109375" customWidth="1"/>
    <col min="4359" max="4359" width="0.7109375" customWidth="1"/>
    <col min="4360" max="4360" width="10.7109375" customWidth="1"/>
    <col min="4361" max="4361" width="9" customWidth="1"/>
    <col min="4362" max="4362" width="5.28515625" customWidth="1"/>
    <col min="4363" max="4363" width="5.42578125" customWidth="1"/>
    <col min="4364" max="4364" width="10.7109375" customWidth="1"/>
    <col min="4365" max="4365" width="8.28515625" customWidth="1"/>
    <col min="4366" max="4366" width="6.7109375" bestFit="1" customWidth="1"/>
    <col min="4367" max="4367" width="11.7109375" bestFit="1" customWidth="1"/>
    <col min="4368" max="4368" width="10.28515625" bestFit="1" customWidth="1"/>
    <col min="4369" max="4369" width="10.28515625" customWidth="1"/>
    <col min="4609" max="4609" width="7.42578125" customWidth="1"/>
    <col min="4610" max="4610" width="8" customWidth="1"/>
    <col min="4611" max="4611" width="7.7109375" customWidth="1"/>
    <col min="4612" max="4612" width="8.28515625" customWidth="1"/>
    <col min="4613" max="4613" width="6.28515625" customWidth="1"/>
    <col min="4614" max="4614" width="8.7109375" customWidth="1"/>
    <col min="4615" max="4615" width="0.7109375" customWidth="1"/>
    <col min="4616" max="4616" width="10.7109375" customWidth="1"/>
    <col min="4617" max="4617" width="9" customWidth="1"/>
    <col min="4618" max="4618" width="5.28515625" customWidth="1"/>
    <col min="4619" max="4619" width="5.42578125" customWidth="1"/>
    <col min="4620" max="4620" width="10.7109375" customWidth="1"/>
    <col min="4621" max="4621" width="8.28515625" customWidth="1"/>
    <col min="4622" max="4622" width="6.7109375" bestFit="1" customWidth="1"/>
    <col min="4623" max="4623" width="11.7109375" bestFit="1" customWidth="1"/>
    <col min="4624" max="4624" width="10.28515625" bestFit="1" customWidth="1"/>
    <col min="4625" max="4625" width="10.28515625" customWidth="1"/>
    <col min="4865" max="4865" width="7.42578125" customWidth="1"/>
    <col min="4866" max="4866" width="8" customWidth="1"/>
    <col min="4867" max="4867" width="7.7109375" customWidth="1"/>
    <col min="4868" max="4868" width="8.28515625" customWidth="1"/>
    <col min="4869" max="4869" width="6.28515625" customWidth="1"/>
    <col min="4870" max="4870" width="8.7109375" customWidth="1"/>
    <col min="4871" max="4871" width="0.7109375" customWidth="1"/>
    <col min="4872" max="4872" width="10.7109375" customWidth="1"/>
    <col min="4873" max="4873" width="9" customWidth="1"/>
    <col min="4874" max="4874" width="5.28515625" customWidth="1"/>
    <col min="4875" max="4875" width="5.42578125" customWidth="1"/>
    <col min="4876" max="4876" width="10.7109375" customWidth="1"/>
    <col min="4877" max="4877" width="8.28515625" customWidth="1"/>
    <col min="4878" max="4878" width="6.7109375" bestFit="1" customWidth="1"/>
    <col min="4879" max="4879" width="11.7109375" bestFit="1" customWidth="1"/>
    <col min="4880" max="4880" width="10.28515625" bestFit="1" customWidth="1"/>
    <col min="4881" max="4881" width="10.28515625" customWidth="1"/>
    <col min="5121" max="5121" width="7.42578125" customWidth="1"/>
    <col min="5122" max="5122" width="8" customWidth="1"/>
    <col min="5123" max="5123" width="7.7109375" customWidth="1"/>
    <col min="5124" max="5124" width="8.28515625" customWidth="1"/>
    <col min="5125" max="5125" width="6.28515625" customWidth="1"/>
    <col min="5126" max="5126" width="8.7109375" customWidth="1"/>
    <col min="5127" max="5127" width="0.7109375" customWidth="1"/>
    <col min="5128" max="5128" width="10.7109375" customWidth="1"/>
    <col min="5129" max="5129" width="9" customWidth="1"/>
    <col min="5130" max="5130" width="5.28515625" customWidth="1"/>
    <col min="5131" max="5131" width="5.42578125" customWidth="1"/>
    <col min="5132" max="5132" width="10.7109375" customWidth="1"/>
    <col min="5133" max="5133" width="8.28515625" customWidth="1"/>
    <col min="5134" max="5134" width="6.7109375" bestFit="1" customWidth="1"/>
    <col min="5135" max="5135" width="11.7109375" bestFit="1" customWidth="1"/>
    <col min="5136" max="5136" width="10.28515625" bestFit="1" customWidth="1"/>
    <col min="5137" max="5137" width="10.28515625" customWidth="1"/>
    <col min="5377" max="5377" width="7.42578125" customWidth="1"/>
    <col min="5378" max="5378" width="8" customWidth="1"/>
    <col min="5379" max="5379" width="7.7109375" customWidth="1"/>
    <col min="5380" max="5380" width="8.28515625" customWidth="1"/>
    <col min="5381" max="5381" width="6.28515625" customWidth="1"/>
    <col min="5382" max="5382" width="8.7109375" customWidth="1"/>
    <col min="5383" max="5383" width="0.7109375" customWidth="1"/>
    <col min="5384" max="5384" width="10.7109375" customWidth="1"/>
    <col min="5385" max="5385" width="9" customWidth="1"/>
    <col min="5386" max="5386" width="5.28515625" customWidth="1"/>
    <col min="5387" max="5387" width="5.42578125" customWidth="1"/>
    <col min="5388" max="5388" width="10.7109375" customWidth="1"/>
    <col min="5389" max="5389" width="8.28515625" customWidth="1"/>
    <col min="5390" max="5390" width="6.7109375" bestFit="1" customWidth="1"/>
    <col min="5391" max="5391" width="11.7109375" bestFit="1" customWidth="1"/>
    <col min="5392" max="5392" width="10.28515625" bestFit="1" customWidth="1"/>
    <col min="5393" max="5393" width="10.28515625" customWidth="1"/>
    <col min="5633" max="5633" width="7.42578125" customWidth="1"/>
    <col min="5634" max="5634" width="8" customWidth="1"/>
    <col min="5635" max="5635" width="7.7109375" customWidth="1"/>
    <col min="5636" max="5636" width="8.28515625" customWidth="1"/>
    <col min="5637" max="5637" width="6.28515625" customWidth="1"/>
    <col min="5638" max="5638" width="8.7109375" customWidth="1"/>
    <col min="5639" max="5639" width="0.7109375" customWidth="1"/>
    <col min="5640" max="5640" width="10.7109375" customWidth="1"/>
    <col min="5641" max="5641" width="9" customWidth="1"/>
    <col min="5642" max="5642" width="5.28515625" customWidth="1"/>
    <col min="5643" max="5643" width="5.42578125" customWidth="1"/>
    <col min="5644" max="5644" width="10.7109375" customWidth="1"/>
    <col min="5645" max="5645" width="8.28515625" customWidth="1"/>
    <col min="5646" max="5646" width="6.7109375" bestFit="1" customWidth="1"/>
    <col min="5647" max="5647" width="11.7109375" bestFit="1" customWidth="1"/>
    <col min="5648" max="5648" width="10.28515625" bestFit="1" customWidth="1"/>
    <col min="5649" max="5649" width="10.28515625" customWidth="1"/>
    <col min="5889" max="5889" width="7.42578125" customWidth="1"/>
    <col min="5890" max="5890" width="8" customWidth="1"/>
    <col min="5891" max="5891" width="7.7109375" customWidth="1"/>
    <col min="5892" max="5892" width="8.28515625" customWidth="1"/>
    <col min="5893" max="5893" width="6.28515625" customWidth="1"/>
    <col min="5894" max="5894" width="8.7109375" customWidth="1"/>
    <col min="5895" max="5895" width="0.7109375" customWidth="1"/>
    <col min="5896" max="5896" width="10.7109375" customWidth="1"/>
    <col min="5897" max="5897" width="9" customWidth="1"/>
    <col min="5898" max="5898" width="5.28515625" customWidth="1"/>
    <col min="5899" max="5899" width="5.42578125" customWidth="1"/>
    <col min="5900" max="5900" width="10.7109375" customWidth="1"/>
    <col min="5901" max="5901" width="8.28515625" customWidth="1"/>
    <col min="5902" max="5902" width="6.7109375" bestFit="1" customWidth="1"/>
    <col min="5903" max="5903" width="11.7109375" bestFit="1" customWidth="1"/>
    <col min="5904" max="5904" width="10.28515625" bestFit="1" customWidth="1"/>
    <col min="5905" max="5905" width="10.28515625" customWidth="1"/>
    <col min="6145" max="6145" width="7.42578125" customWidth="1"/>
    <col min="6146" max="6146" width="8" customWidth="1"/>
    <col min="6147" max="6147" width="7.7109375" customWidth="1"/>
    <col min="6148" max="6148" width="8.28515625" customWidth="1"/>
    <col min="6149" max="6149" width="6.28515625" customWidth="1"/>
    <col min="6150" max="6150" width="8.7109375" customWidth="1"/>
    <col min="6151" max="6151" width="0.7109375" customWidth="1"/>
    <col min="6152" max="6152" width="10.7109375" customWidth="1"/>
    <col min="6153" max="6153" width="9" customWidth="1"/>
    <col min="6154" max="6154" width="5.28515625" customWidth="1"/>
    <col min="6155" max="6155" width="5.42578125" customWidth="1"/>
    <col min="6156" max="6156" width="10.7109375" customWidth="1"/>
    <col min="6157" max="6157" width="8.28515625" customWidth="1"/>
    <col min="6158" max="6158" width="6.7109375" bestFit="1" customWidth="1"/>
    <col min="6159" max="6159" width="11.7109375" bestFit="1" customWidth="1"/>
    <col min="6160" max="6160" width="10.28515625" bestFit="1" customWidth="1"/>
    <col min="6161" max="6161" width="10.28515625" customWidth="1"/>
    <col min="6401" max="6401" width="7.42578125" customWidth="1"/>
    <col min="6402" max="6402" width="8" customWidth="1"/>
    <col min="6403" max="6403" width="7.7109375" customWidth="1"/>
    <col min="6404" max="6404" width="8.28515625" customWidth="1"/>
    <col min="6405" max="6405" width="6.28515625" customWidth="1"/>
    <col min="6406" max="6406" width="8.7109375" customWidth="1"/>
    <col min="6407" max="6407" width="0.7109375" customWidth="1"/>
    <col min="6408" max="6408" width="10.7109375" customWidth="1"/>
    <col min="6409" max="6409" width="9" customWidth="1"/>
    <col min="6410" max="6410" width="5.28515625" customWidth="1"/>
    <col min="6411" max="6411" width="5.42578125" customWidth="1"/>
    <col min="6412" max="6412" width="10.7109375" customWidth="1"/>
    <col min="6413" max="6413" width="8.28515625" customWidth="1"/>
    <col min="6414" max="6414" width="6.7109375" bestFit="1" customWidth="1"/>
    <col min="6415" max="6415" width="11.7109375" bestFit="1" customWidth="1"/>
    <col min="6416" max="6416" width="10.28515625" bestFit="1" customWidth="1"/>
    <col min="6417" max="6417" width="10.28515625" customWidth="1"/>
    <col min="6657" max="6657" width="7.42578125" customWidth="1"/>
    <col min="6658" max="6658" width="8" customWidth="1"/>
    <col min="6659" max="6659" width="7.7109375" customWidth="1"/>
    <col min="6660" max="6660" width="8.28515625" customWidth="1"/>
    <col min="6661" max="6661" width="6.28515625" customWidth="1"/>
    <col min="6662" max="6662" width="8.7109375" customWidth="1"/>
    <col min="6663" max="6663" width="0.7109375" customWidth="1"/>
    <col min="6664" max="6664" width="10.7109375" customWidth="1"/>
    <col min="6665" max="6665" width="9" customWidth="1"/>
    <col min="6666" max="6666" width="5.28515625" customWidth="1"/>
    <col min="6667" max="6667" width="5.42578125" customWidth="1"/>
    <col min="6668" max="6668" width="10.7109375" customWidth="1"/>
    <col min="6669" max="6669" width="8.28515625" customWidth="1"/>
    <col min="6670" max="6670" width="6.7109375" bestFit="1" customWidth="1"/>
    <col min="6671" max="6671" width="11.7109375" bestFit="1" customWidth="1"/>
    <col min="6672" max="6672" width="10.28515625" bestFit="1" customWidth="1"/>
    <col min="6673" max="6673" width="10.28515625" customWidth="1"/>
    <col min="6913" max="6913" width="7.42578125" customWidth="1"/>
    <col min="6914" max="6914" width="8" customWidth="1"/>
    <col min="6915" max="6915" width="7.7109375" customWidth="1"/>
    <col min="6916" max="6916" width="8.28515625" customWidth="1"/>
    <col min="6917" max="6917" width="6.28515625" customWidth="1"/>
    <col min="6918" max="6918" width="8.7109375" customWidth="1"/>
    <col min="6919" max="6919" width="0.7109375" customWidth="1"/>
    <col min="6920" max="6920" width="10.7109375" customWidth="1"/>
    <col min="6921" max="6921" width="9" customWidth="1"/>
    <col min="6922" max="6922" width="5.28515625" customWidth="1"/>
    <col min="6923" max="6923" width="5.42578125" customWidth="1"/>
    <col min="6924" max="6924" width="10.7109375" customWidth="1"/>
    <col min="6925" max="6925" width="8.28515625" customWidth="1"/>
    <col min="6926" max="6926" width="6.7109375" bestFit="1" customWidth="1"/>
    <col min="6927" max="6927" width="11.7109375" bestFit="1" customWidth="1"/>
    <col min="6928" max="6928" width="10.28515625" bestFit="1" customWidth="1"/>
    <col min="6929" max="6929" width="10.28515625" customWidth="1"/>
    <col min="7169" max="7169" width="7.42578125" customWidth="1"/>
    <col min="7170" max="7170" width="8" customWidth="1"/>
    <col min="7171" max="7171" width="7.7109375" customWidth="1"/>
    <col min="7172" max="7172" width="8.28515625" customWidth="1"/>
    <col min="7173" max="7173" width="6.28515625" customWidth="1"/>
    <col min="7174" max="7174" width="8.7109375" customWidth="1"/>
    <col min="7175" max="7175" width="0.7109375" customWidth="1"/>
    <col min="7176" max="7176" width="10.7109375" customWidth="1"/>
    <col min="7177" max="7177" width="9" customWidth="1"/>
    <col min="7178" max="7178" width="5.28515625" customWidth="1"/>
    <col min="7179" max="7179" width="5.42578125" customWidth="1"/>
    <col min="7180" max="7180" width="10.7109375" customWidth="1"/>
    <col min="7181" max="7181" width="8.28515625" customWidth="1"/>
    <col min="7182" max="7182" width="6.7109375" bestFit="1" customWidth="1"/>
    <col min="7183" max="7183" width="11.7109375" bestFit="1" customWidth="1"/>
    <col min="7184" max="7184" width="10.28515625" bestFit="1" customWidth="1"/>
    <col min="7185" max="7185" width="10.28515625" customWidth="1"/>
    <col min="7425" max="7425" width="7.42578125" customWidth="1"/>
    <col min="7426" max="7426" width="8" customWidth="1"/>
    <col min="7427" max="7427" width="7.7109375" customWidth="1"/>
    <col min="7428" max="7428" width="8.28515625" customWidth="1"/>
    <col min="7429" max="7429" width="6.28515625" customWidth="1"/>
    <col min="7430" max="7430" width="8.7109375" customWidth="1"/>
    <col min="7431" max="7431" width="0.7109375" customWidth="1"/>
    <col min="7432" max="7432" width="10.7109375" customWidth="1"/>
    <col min="7433" max="7433" width="9" customWidth="1"/>
    <col min="7434" max="7434" width="5.28515625" customWidth="1"/>
    <col min="7435" max="7435" width="5.42578125" customWidth="1"/>
    <col min="7436" max="7436" width="10.7109375" customWidth="1"/>
    <col min="7437" max="7437" width="8.28515625" customWidth="1"/>
    <col min="7438" max="7438" width="6.7109375" bestFit="1" customWidth="1"/>
    <col min="7439" max="7439" width="11.7109375" bestFit="1" customWidth="1"/>
    <col min="7440" max="7440" width="10.28515625" bestFit="1" customWidth="1"/>
    <col min="7441" max="7441" width="10.28515625" customWidth="1"/>
    <col min="7681" max="7681" width="7.42578125" customWidth="1"/>
    <col min="7682" max="7682" width="8" customWidth="1"/>
    <col min="7683" max="7683" width="7.7109375" customWidth="1"/>
    <col min="7684" max="7684" width="8.28515625" customWidth="1"/>
    <col min="7685" max="7685" width="6.28515625" customWidth="1"/>
    <col min="7686" max="7686" width="8.7109375" customWidth="1"/>
    <col min="7687" max="7687" width="0.7109375" customWidth="1"/>
    <col min="7688" max="7688" width="10.7109375" customWidth="1"/>
    <col min="7689" max="7689" width="9" customWidth="1"/>
    <col min="7690" max="7690" width="5.28515625" customWidth="1"/>
    <col min="7691" max="7691" width="5.42578125" customWidth="1"/>
    <col min="7692" max="7692" width="10.7109375" customWidth="1"/>
    <col min="7693" max="7693" width="8.28515625" customWidth="1"/>
    <col min="7694" max="7694" width="6.7109375" bestFit="1" customWidth="1"/>
    <col min="7695" max="7695" width="11.7109375" bestFit="1" customWidth="1"/>
    <col min="7696" max="7696" width="10.28515625" bestFit="1" customWidth="1"/>
    <col min="7697" max="7697" width="10.28515625" customWidth="1"/>
    <col min="7937" max="7937" width="7.42578125" customWidth="1"/>
    <col min="7938" max="7938" width="8" customWidth="1"/>
    <col min="7939" max="7939" width="7.7109375" customWidth="1"/>
    <col min="7940" max="7940" width="8.28515625" customWidth="1"/>
    <col min="7941" max="7941" width="6.28515625" customWidth="1"/>
    <col min="7942" max="7942" width="8.7109375" customWidth="1"/>
    <col min="7943" max="7943" width="0.7109375" customWidth="1"/>
    <col min="7944" max="7944" width="10.7109375" customWidth="1"/>
    <col min="7945" max="7945" width="9" customWidth="1"/>
    <col min="7946" max="7946" width="5.28515625" customWidth="1"/>
    <col min="7947" max="7947" width="5.42578125" customWidth="1"/>
    <col min="7948" max="7948" width="10.7109375" customWidth="1"/>
    <col min="7949" max="7949" width="8.28515625" customWidth="1"/>
    <col min="7950" max="7950" width="6.7109375" bestFit="1" customWidth="1"/>
    <col min="7951" max="7951" width="11.7109375" bestFit="1" customWidth="1"/>
    <col min="7952" max="7952" width="10.28515625" bestFit="1" customWidth="1"/>
    <col min="7953" max="7953" width="10.28515625" customWidth="1"/>
    <col min="8193" max="8193" width="7.42578125" customWidth="1"/>
    <col min="8194" max="8194" width="8" customWidth="1"/>
    <col min="8195" max="8195" width="7.7109375" customWidth="1"/>
    <col min="8196" max="8196" width="8.28515625" customWidth="1"/>
    <col min="8197" max="8197" width="6.28515625" customWidth="1"/>
    <col min="8198" max="8198" width="8.7109375" customWidth="1"/>
    <col min="8199" max="8199" width="0.7109375" customWidth="1"/>
    <col min="8200" max="8200" width="10.7109375" customWidth="1"/>
    <col min="8201" max="8201" width="9" customWidth="1"/>
    <col min="8202" max="8202" width="5.28515625" customWidth="1"/>
    <col min="8203" max="8203" width="5.42578125" customWidth="1"/>
    <col min="8204" max="8204" width="10.7109375" customWidth="1"/>
    <col min="8205" max="8205" width="8.28515625" customWidth="1"/>
    <col min="8206" max="8206" width="6.7109375" bestFit="1" customWidth="1"/>
    <col min="8207" max="8207" width="11.7109375" bestFit="1" customWidth="1"/>
    <col min="8208" max="8208" width="10.28515625" bestFit="1" customWidth="1"/>
    <col min="8209" max="8209" width="10.28515625" customWidth="1"/>
    <col min="8449" max="8449" width="7.42578125" customWidth="1"/>
    <col min="8450" max="8450" width="8" customWidth="1"/>
    <col min="8451" max="8451" width="7.7109375" customWidth="1"/>
    <col min="8452" max="8452" width="8.28515625" customWidth="1"/>
    <col min="8453" max="8453" width="6.28515625" customWidth="1"/>
    <col min="8454" max="8454" width="8.7109375" customWidth="1"/>
    <col min="8455" max="8455" width="0.7109375" customWidth="1"/>
    <col min="8456" max="8456" width="10.7109375" customWidth="1"/>
    <col min="8457" max="8457" width="9" customWidth="1"/>
    <col min="8458" max="8458" width="5.28515625" customWidth="1"/>
    <col min="8459" max="8459" width="5.42578125" customWidth="1"/>
    <col min="8460" max="8460" width="10.7109375" customWidth="1"/>
    <col min="8461" max="8461" width="8.28515625" customWidth="1"/>
    <col min="8462" max="8462" width="6.7109375" bestFit="1" customWidth="1"/>
    <col min="8463" max="8463" width="11.7109375" bestFit="1" customWidth="1"/>
    <col min="8464" max="8464" width="10.28515625" bestFit="1" customWidth="1"/>
    <col min="8465" max="8465" width="10.28515625" customWidth="1"/>
    <col min="8705" max="8705" width="7.42578125" customWidth="1"/>
    <col min="8706" max="8706" width="8" customWidth="1"/>
    <col min="8707" max="8707" width="7.7109375" customWidth="1"/>
    <col min="8708" max="8708" width="8.28515625" customWidth="1"/>
    <col min="8709" max="8709" width="6.28515625" customWidth="1"/>
    <col min="8710" max="8710" width="8.7109375" customWidth="1"/>
    <col min="8711" max="8711" width="0.7109375" customWidth="1"/>
    <col min="8712" max="8712" width="10.7109375" customWidth="1"/>
    <col min="8713" max="8713" width="9" customWidth="1"/>
    <col min="8714" max="8714" width="5.28515625" customWidth="1"/>
    <col min="8715" max="8715" width="5.42578125" customWidth="1"/>
    <col min="8716" max="8716" width="10.7109375" customWidth="1"/>
    <col min="8717" max="8717" width="8.28515625" customWidth="1"/>
    <col min="8718" max="8718" width="6.7109375" bestFit="1" customWidth="1"/>
    <col min="8719" max="8719" width="11.7109375" bestFit="1" customWidth="1"/>
    <col min="8720" max="8720" width="10.28515625" bestFit="1" customWidth="1"/>
    <col min="8721" max="8721" width="10.28515625" customWidth="1"/>
    <col min="8961" max="8961" width="7.42578125" customWidth="1"/>
    <col min="8962" max="8962" width="8" customWidth="1"/>
    <col min="8963" max="8963" width="7.7109375" customWidth="1"/>
    <col min="8964" max="8964" width="8.28515625" customWidth="1"/>
    <col min="8965" max="8965" width="6.28515625" customWidth="1"/>
    <col min="8966" max="8966" width="8.7109375" customWidth="1"/>
    <col min="8967" max="8967" width="0.7109375" customWidth="1"/>
    <col min="8968" max="8968" width="10.7109375" customWidth="1"/>
    <col min="8969" max="8969" width="9" customWidth="1"/>
    <col min="8970" max="8970" width="5.28515625" customWidth="1"/>
    <col min="8971" max="8971" width="5.42578125" customWidth="1"/>
    <col min="8972" max="8972" width="10.7109375" customWidth="1"/>
    <col min="8973" max="8973" width="8.28515625" customWidth="1"/>
    <col min="8974" max="8974" width="6.7109375" bestFit="1" customWidth="1"/>
    <col min="8975" max="8975" width="11.7109375" bestFit="1" customWidth="1"/>
    <col min="8976" max="8976" width="10.28515625" bestFit="1" customWidth="1"/>
    <col min="8977" max="8977" width="10.28515625" customWidth="1"/>
    <col min="9217" max="9217" width="7.42578125" customWidth="1"/>
    <col min="9218" max="9218" width="8" customWidth="1"/>
    <col min="9219" max="9219" width="7.7109375" customWidth="1"/>
    <col min="9220" max="9220" width="8.28515625" customWidth="1"/>
    <col min="9221" max="9221" width="6.28515625" customWidth="1"/>
    <col min="9222" max="9222" width="8.7109375" customWidth="1"/>
    <col min="9223" max="9223" width="0.7109375" customWidth="1"/>
    <col min="9224" max="9224" width="10.7109375" customWidth="1"/>
    <col min="9225" max="9225" width="9" customWidth="1"/>
    <col min="9226" max="9226" width="5.28515625" customWidth="1"/>
    <col min="9227" max="9227" width="5.42578125" customWidth="1"/>
    <col min="9228" max="9228" width="10.7109375" customWidth="1"/>
    <col min="9229" max="9229" width="8.28515625" customWidth="1"/>
    <col min="9230" max="9230" width="6.7109375" bestFit="1" customWidth="1"/>
    <col min="9231" max="9231" width="11.7109375" bestFit="1" customWidth="1"/>
    <col min="9232" max="9232" width="10.28515625" bestFit="1" customWidth="1"/>
    <col min="9233" max="9233" width="10.28515625" customWidth="1"/>
    <col min="9473" max="9473" width="7.42578125" customWidth="1"/>
    <col min="9474" max="9474" width="8" customWidth="1"/>
    <col min="9475" max="9475" width="7.7109375" customWidth="1"/>
    <col min="9476" max="9476" width="8.28515625" customWidth="1"/>
    <col min="9477" max="9477" width="6.28515625" customWidth="1"/>
    <col min="9478" max="9478" width="8.7109375" customWidth="1"/>
    <col min="9479" max="9479" width="0.7109375" customWidth="1"/>
    <col min="9480" max="9480" width="10.7109375" customWidth="1"/>
    <col min="9481" max="9481" width="9" customWidth="1"/>
    <col min="9482" max="9482" width="5.28515625" customWidth="1"/>
    <col min="9483" max="9483" width="5.42578125" customWidth="1"/>
    <col min="9484" max="9484" width="10.7109375" customWidth="1"/>
    <col min="9485" max="9485" width="8.28515625" customWidth="1"/>
    <col min="9486" max="9486" width="6.7109375" bestFit="1" customWidth="1"/>
    <col min="9487" max="9487" width="11.7109375" bestFit="1" customWidth="1"/>
    <col min="9488" max="9488" width="10.28515625" bestFit="1" customWidth="1"/>
    <col min="9489" max="9489" width="10.28515625" customWidth="1"/>
    <col min="9729" max="9729" width="7.42578125" customWidth="1"/>
    <col min="9730" max="9730" width="8" customWidth="1"/>
    <col min="9731" max="9731" width="7.7109375" customWidth="1"/>
    <col min="9732" max="9732" width="8.28515625" customWidth="1"/>
    <col min="9733" max="9733" width="6.28515625" customWidth="1"/>
    <col min="9734" max="9734" width="8.7109375" customWidth="1"/>
    <col min="9735" max="9735" width="0.7109375" customWidth="1"/>
    <col min="9736" max="9736" width="10.7109375" customWidth="1"/>
    <col min="9737" max="9737" width="9" customWidth="1"/>
    <col min="9738" max="9738" width="5.28515625" customWidth="1"/>
    <col min="9739" max="9739" width="5.42578125" customWidth="1"/>
    <col min="9740" max="9740" width="10.7109375" customWidth="1"/>
    <col min="9741" max="9741" width="8.28515625" customWidth="1"/>
    <col min="9742" max="9742" width="6.7109375" bestFit="1" customWidth="1"/>
    <col min="9743" max="9743" width="11.7109375" bestFit="1" customWidth="1"/>
    <col min="9744" max="9744" width="10.28515625" bestFit="1" customWidth="1"/>
    <col min="9745" max="9745" width="10.28515625" customWidth="1"/>
    <col min="9985" max="9985" width="7.42578125" customWidth="1"/>
    <col min="9986" max="9986" width="8" customWidth="1"/>
    <col min="9987" max="9987" width="7.7109375" customWidth="1"/>
    <col min="9988" max="9988" width="8.28515625" customWidth="1"/>
    <col min="9989" max="9989" width="6.28515625" customWidth="1"/>
    <col min="9990" max="9990" width="8.7109375" customWidth="1"/>
    <col min="9991" max="9991" width="0.7109375" customWidth="1"/>
    <col min="9992" max="9992" width="10.7109375" customWidth="1"/>
    <col min="9993" max="9993" width="9" customWidth="1"/>
    <col min="9994" max="9994" width="5.28515625" customWidth="1"/>
    <col min="9995" max="9995" width="5.42578125" customWidth="1"/>
    <col min="9996" max="9996" width="10.7109375" customWidth="1"/>
    <col min="9997" max="9997" width="8.28515625" customWidth="1"/>
    <col min="9998" max="9998" width="6.7109375" bestFit="1" customWidth="1"/>
    <col min="9999" max="9999" width="11.7109375" bestFit="1" customWidth="1"/>
    <col min="10000" max="10000" width="10.28515625" bestFit="1" customWidth="1"/>
    <col min="10001" max="10001" width="10.28515625" customWidth="1"/>
    <col min="10241" max="10241" width="7.42578125" customWidth="1"/>
    <col min="10242" max="10242" width="8" customWidth="1"/>
    <col min="10243" max="10243" width="7.7109375" customWidth="1"/>
    <col min="10244" max="10244" width="8.28515625" customWidth="1"/>
    <col min="10245" max="10245" width="6.28515625" customWidth="1"/>
    <col min="10246" max="10246" width="8.7109375" customWidth="1"/>
    <col min="10247" max="10247" width="0.7109375" customWidth="1"/>
    <col min="10248" max="10248" width="10.7109375" customWidth="1"/>
    <col min="10249" max="10249" width="9" customWidth="1"/>
    <col min="10250" max="10250" width="5.28515625" customWidth="1"/>
    <col min="10251" max="10251" width="5.42578125" customWidth="1"/>
    <col min="10252" max="10252" width="10.7109375" customWidth="1"/>
    <col min="10253" max="10253" width="8.28515625" customWidth="1"/>
    <col min="10254" max="10254" width="6.7109375" bestFit="1" customWidth="1"/>
    <col min="10255" max="10255" width="11.7109375" bestFit="1" customWidth="1"/>
    <col min="10256" max="10256" width="10.28515625" bestFit="1" customWidth="1"/>
    <col min="10257" max="10257" width="10.28515625" customWidth="1"/>
    <col min="10497" max="10497" width="7.42578125" customWidth="1"/>
    <col min="10498" max="10498" width="8" customWidth="1"/>
    <col min="10499" max="10499" width="7.7109375" customWidth="1"/>
    <col min="10500" max="10500" width="8.28515625" customWidth="1"/>
    <col min="10501" max="10501" width="6.28515625" customWidth="1"/>
    <col min="10502" max="10502" width="8.7109375" customWidth="1"/>
    <col min="10503" max="10503" width="0.7109375" customWidth="1"/>
    <col min="10504" max="10504" width="10.7109375" customWidth="1"/>
    <col min="10505" max="10505" width="9" customWidth="1"/>
    <col min="10506" max="10506" width="5.28515625" customWidth="1"/>
    <col min="10507" max="10507" width="5.42578125" customWidth="1"/>
    <col min="10508" max="10508" width="10.7109375" customWidth="1"/>
    <col min="10509" max="10509" width="8.28515625" customWidth="1"/>
    <col min="10510" max="10510" width="6.7109375" bestFit="1" customWidth="1"/>
    <col min="10511" max="10511" width="11.7109375" bestFit="1" customWidth="1"/>
    <col min="10512" max="10512" width="10.28515625" bestFit="1" customWidth="1"/>
    <col min="10513" max="10513" width="10.28515625" customWidth="1"/>
    <col min="10753" max="10753" width="7.42578125" customWidth="1"/>
    <col min="10754" max="10754" width="8" customWidth="1"/>
    <col min="10755" max="10755" width="7.7109375" customWidth="1"/>
    <col min="10756" max="10756" width="8.28515625" customWidth="1"/>
    <col min="10757" max="10757" width="6.28515625" customWidth="1"/>
    <col min="10758" max="10758" width="8.7109375" customWidth="1"/>
    <col min="10759" max="10759" width="0.7109375" customWidth="1"/>
    <col min="10760" max="10760" width="10.7109375" customWidth="1"/>
    <col min="10761" max="10761" width="9" customWidth="1"/>
    <col min="10762" max="10762" width="5.28515625" customWidth="1"/>
    <col min="10763" max="10763" width="5.42578125" customWidth="1"/>
    <col min="10764" max="10764" width="10.7109375" customWidth="1"/>
    <col min="10765" max="10765" width="8.28515625" customWidth="1"/>
    <col min="10766" max="10766" width="6.7109375" bestFit="1" customWidth="1"/>
    <col min="10767" max="10767" width="11.7109375" bestFit="1" customWidth="1"/>
    <col min="10768" max="10768" width="10.28515625" bestFit="1" customWidth="1"/>
    <col min="10769" max="10769" width="10.28515625" customWidth="1"/>
    <col min="11009" max="11009" width="7.42578125" customWidth="1"/>
    <col min="11010" max="11010" width="8" customWidth="1"/>
    <col min="11011" max="11011" width="7.7109375" customWidth="1"/>
    <col min="11012" max="11012" width="8.28515625" customWidth="1"/>
    <col min="11013" max="11013" width="6.28515625" customWidth="1"/>
    <col min="11014" max="11014" width="8.7109375" customWidth="1"/>
    <col min="11015" max="11015" width="0.7109375" customWidth="1"/>
    <col min="11016" max="11016" width="10.7109375" customWidth="1"/>
    <col min="11017" max="11017" width="9" customWidth="1"/>
    <col min="11018" max="11018" width="5.28515625" customWidth="1"/>
    <col min="11019" max="11019" width="5.42578125" customWidth="1"/>
    <col min="11020" max="11020" width="10.7109375" customWidth="1"/>
    <col min="11021" max="11021" width="8.28515625" customWidth="1"/>
    <col min="11022" max="11022" width="6.7109375" bestFit="1" customWidth="1"/>
    <col min="11023" max="11023" width="11.7109375" bestFit="1" customWidth="1"/>
    <col min="11024" max="11024" width="10.28515625" bestFit="1" customWidth="1"/>
    <col min="11025" max="11025" width="10.28515625" customWidth="1"/>
    <col min="11265" max="11265" width="7.42578125" customWidth="1"/>
    <col min="11266" max="11266" width="8" customWidth="1"/>
    <col min="11267" max="11267" width="7.7109375" customWidth="1"/>
    <col min="11268" max="11268" width="8.28515625" customWidth="1"/>
    <col min="11269" max="11269" width="6.28515625" customWidth="1"/>
    <col min="11270" max="11270" width="8.7109375" customWidth="1"/>
    <col min="11271" max="11271" width="0.7109375" customWidth="1"/>
    <col min="11272" max="11272" width="10.7109375" customWidth="1"/>
    <col min="11273" max="11273" width="9" customWidth="1"/>
    <col min="11274" max="11274" width="5.28515625" customWidth="1"/>
    <col min="11275" max="11275" width="5.42578125" customWidth="1"/>
    <col min="11276" max="11276" width="10.7109375" customWidth="1"/>
    <col min="11277" max="11277" width="8.28515625" customWidth="1"/>
    <col min="11278" max="11278" width="6.7109375" bestFit="1" customWidth="1"/>
    <col min="11279" max="11279" width="11.7109375" bestFit="1" customWidth="1"/>
    <col min="11280" max="11280" width="10.28515625" bestFit="1" customWidth="1"/>
    <col min="11281" max="11281" width="10.28515625" customWidth="1"/>
    <col min="11521" max="11521" width="7.42578125" customWidth="1"/>
    <col min="11522" max="11522" width="8" customWidth="1"/>
    <col min="11523" max="11523" width="7.7109375" customWidth="1"/>
    <col min="11524" max="11524" width="8.28515625" customWidth="1"/>
    <col min="11525" max="11525" width="6.28515625" customWidth="1"/>
    <col min="11526" max="11526" width="8.7109375" customWidth="1"/>
    <col min="11527" max="11527" width="0.7109375" customWidth="1"/>
    <col min="11528" max="11528" width="10.7109375" customWidth="1"/>
    <col min="11529" max="11529" width="9" customWidth="1"/>
    <col min="11530" max="11530" width="5.28515625" customWidth="1"/>
    <col min="11531" max="11531" width="5.42578125" customWidth="1"/>
    <col min="11532" max="11532" width="10.7109375" customWidth="1"/>
    <col min="11533" max="11533" width="8.28515625" customWidth="1"/>
    <col min="11534" max="11534" width="6.7109375" bestFit="1" customWidth="1"/>
    <col min="11535" max="11535" width="11.7109375" bestFit="1" customWidth="1"/>
    <col min="11536" max="11536" width="10.28515625" bestFit="1" customWidth="1"/>
    <col min="11537" max="11537" width="10.28515625" customWidth="1"/>
    <col min="11777" max="11777" width="7.42578125" customWidth="1"/>
    <col min="11778" max="11778" width="8" customWidth="1"/>
    <col min="11779" max="11779" width="7.7109375" customWidth="1"/>
    <col min="11780" max="11780" width="8.28515625" customWidth="1"/>
    <col min="11781" max="11781" width="6.28515625" customWidth="1"/>
    <col min="11782" max="11782" width="8.7109375" customWidth="1"/>
    <col min="11783" max="11783" width="0.7109375" customWidth="1"/>
    <col min="11784" max="11784" width="10.7109375" customWidth="1"/>
    <col min="11785" max="11785" width="9" customWidth="1"/>
    <col min="11786" max="11786" width="5.28515625" customWidth="1"/>
    <col min="11787" max="11787" width="5.42578125" customWidth="1"/>
    <col min="11788" max="11788" width="10.7109375" customWidth="1"/>
    <col min="11789" max="11789" width="8.28515625" customWidth="1"/>
    <col min="11790" max="11790" width="6.7109375" bestFit="1" customWidth="1"/>
    <col min="11791" max="11791" width="11.7109375" bestFit="1" customWidth="1"/>
    <col min="11792" max="11792" width="10.28515625" bestFit="1" customWidth="1"/>
    <col min="11793" max="11793" width="10.28515625" customWidth="1"/>
    <col min="12033" max="12033" width="7.42578125" customWidth="1"/>
    <col min="12034" max="12034" width="8" customWidth="1"/>
    <col min="12035" max="12035" width="7.7109375" customWidth="1"/>
    <col min="12036" max="12036" width="8.28515625" customWidth="1"/>
    <col min="12037" max="12037" width="6.28515625" customWidth="1"/>
    <col min="12038" max="12038" width="8.7109375" customWidth="1"/>
    <col min="12039" max="12039" width="0.7109375" customWidth="1"/>
    <col min="12040" max="12040" width="10.7109375" customWidth="1"/>
    <col min="12041" max="12041" width="9" customWidth="1"/>
    <col min="12042" max="12042" width="5.28515625" customWidth="1"/>
    <col min="12043" max="12043" width="5.42578125" customWidth="1"/>
    <col min="12044" max="12044" width="10.7109375" customWidth="1"/>
    <col min="12045" max="12045" width="8.28515625" customWidth="1"/>
    <col min="12046" max="12046" width="6.7109375" bestFit="1" customWidth="1"/>
    <col min="12047" max="12047" width="11.7109375" bestFit="1" customWidth="1"/>
    <col min="12048" max="12048" width="10.28515625" bestFit="1" customWidth="1"/>
    <col min="12049" max="12049" width="10.28515625" customWidth="1"/>
    <col min="12289" max="12289" width="7.42578125" customWidth="1"/>
    <col min="12290" max="12290" width="8" customWidth="1"/>
    <col min="12291" max="12291" width="7.7109375" customWidth="1"/>
    <col min="12292" max="12292" width="8.28515625" customWidth="1"/>
    <col min="12293" max="12293" width="6.28515625" customWidth="1"/>
    <col min="12294" max="12294" width="8.7109375" customWidth="1"/>
    <col min="12295" max="12295" width="0.7109375" customWidth="1"/>
    <col min="12296" max="12296" width="10.7109375" customWidth="1"/>
    <col min="12297" max="12297" width="9" customWidth="1"/>
    <col min="12298" max="12298" width="5.28515625" customWidth="1"/>
    <col min="12299" max="12299" width="5.42578125" customWidth="1"/>
    <col min="12300" max="12300" width="10.7109375" customWidth="1"/>
    <col min="12301" max="12301" width="8.28515625" customWidth="1"/>
    <col min="12302" max="12302" width="6.7109375" bestFit="1" customWidth="1"/>
    <col min="12303" max="12303" width="11.7109375" bestFit="1" customWidth="1"/>
    <col min="12304" max="12304" width="10.28515625" bestFit="1" customWidth="1"/>
    <col min="12305" max="12305" width="10.28515625" customWidth="1"/>
    <col min="12545" max="12545" width="7.42578125" customWidth="1"/>
    <col min="12546" max="12546" width="8" customWidth="1"/>
    <col min="12547" max="12547" width="7.7109375" customWidth="1"/>
    <col min="12548" max="12548" width="8.28515625" customWidth="1"/>
    <col min="12549" max="12549" width="6.28515625" customWidth="1"/>
    <col min="12550" max="12550" width="8.7109375" customWidth="1"/>
    <col min="12551" max="12551" width="0.7109375" customWidth="1"/>
    <col min="12552" max="12552" width="10.7109375" customWidth="1"/>
    <col min="12553" max="12553" width="9" customWidth="1"/>
    <col min="12554" max="12554" width="5.28515625" customWidth="1"/>
    <col min="12555" max="12555" width="5.42578125" customWidth="1"/>
    <col min="12556" max="12556" width="10.7109375" customWidth="1"/>
    <col min="12557" max="12557" width="8.28515625" customWidth="1"/>
    <col min="12558" max="12558" width="6.7109375" bestFit="1" customWidth="1"/>
    <col min="12559" max="12559" width="11.7109375" bestFit="1" customWidth="1"/>
    <col min="12560" max="12560" width="10.28515625" bestFit="1" customWidth="1"/>
    <col min="12561" max="12561" width="10.28515625" customWidth="1"/>
    <col min="12801" max="12801" width="7.42578125" customWidth="1"/>
    <col min="12802" max="12802" width="8" customWidth="1"/>
    <col min="12803" max="12803" width="7.7109375" customWidth="1"/>
    <col min="12804" max="12804" width="8.28515625" customWidth="1"/>
    <col min="12805" max="12805" width="6.28515625" customWidth="1"/>
    <col min="12806" max="12806" width="8.7109375" customWidth="1"/>
    <col min="12807" max="12807" width="0.7109375" customWidth="1"/>
    <col min="12808" max="12808" width="10.7109375" customWidth="1"/>
    <col min="12809" max="12809" width="9" customWidth="1"/>
    <col min="12810" max="12810" width="5.28515625" customWidth="1"/>
    <col min="12811" max="12811" width="5.42578125" customWidth="1"/>
    <col min="12812" max="12812" width="10.7109375" customWidth="1"/>
    <col min="12813" max="12813" width="8.28515625" customWidth="1"/>
    <col min="12814" max="12814" width="6.7109375" bestFit="1" customWidth="1"/>
    <col min="12815" max="12815" width="11.7109375" bestFit="1" customWidth="1"/>
    <col min="12816" max="12816" width="10.28515625" bestFit="1" customWidth="1"/>
    <col min="12817" max="12817" width="10.28515625" customWidth="1"/>
    <col min="13057" max="13057" width="7.42578125" customWidth="1"/>
    <col min="13058" max="13058" width="8" customWidth="1"/>
    <col min="13059" max="13059" width="7.7109375" customWidth="1"/>
    <col min="13060" max="13060" width="8.28515625" customWidth="1"/>
    <col min="13061" max="13061" width="6.28515625" customWidth="1"/>
    <col min="13062" max="13062" width="8.7109375" customWidth="1"/>
    <col min="13063" max="13063" width="0.7109375" customWidth="1"/>
    <col min="13064" max="13064" width="10.7109375" customWidth="1"/>
    <col min="13065" max="13065" width="9" customWidth="1"/>
    <col min="13066" max="13066" width="5.28515625" customWidth="1"/>
    <col min="13067" max="13067" width="5.42578125" customWidth="1"/>
    <col min="13068" max="13068" width="10.7109375" customWidth="1"/>
    <col min="13069" max="13069" width="8.28515625" customWidth="1"/>
    <col min="13070" max="13070" width="6.7109375" bestFit="1" customWidth="1"/>
    <col min="13071" max="13071" width="11.7109375" bestFit="1" customWidth="1"/>
    <col min="13072" max="13072" width="10.28515625" bestFit="1" customWidth="1"/>
    <col min="13073" max="13073" width="10.28515625" customWidth="1"/>
    <col min="13313" max="13313" width="7.42578125" customWidth="1"/>
    <col min="13314" max="13314" width="8" customWidth="1"/>
    <col min="13315" max="13315" width="7.7109375" customWidth="1"/>
    <col min="13316" max="13316" width="8.28515625" customWidth="1"/>
    <col min="13317" max="13317" width="6.28515625" customWidth="1"/>
    <col min="13318" max="13318" width="8.7109375" customWidth="1"/>
    <col min="13319" max="13319" width="0.7109375" customWidth="1"/>
    <col min="13320" max="13320" width="10.7109375" customWidth="1"/>
    <col min="13321" max="13321" width="9" customWidth="1"/>
    <col min="13322" max="13322" width="5.28515625" customWidth="1"/>
    <col min="13323" max="13323" width="5.42578125" customWidth="1"/>
    <col min="13324" max="13324" width="10.7109375" customWidth="1"/>
    <col min="13325" max="13325" width="8.28515625" customWidth="1"/>
    <col min="13326" max="13326" width="6.7109375" bestFit="1" customWidth="1"/>
    <col min="13327" max="13327" width="11.7109375" bestFit="1" customWidth="1"/>
    <col min="13328" max="13328" width="10.28515625" bestFit="1" customWidth="1"/>
    <col min="13329" max="13329" width="10.28515625" customWidth="1"/>
    <col min="13569" max="13569" width="7.42578125" customWidth="1"/>
    <col min="13570" max="13570" width="8" customWidth="1"/>
    <col min="13571" max="13571" width="7.7109375" customWidth="1"/>
    <col min="13572" max="13572" width="8.28515625" customWidth="1"/>
    <col min="13573" max="13573" width="6.28515625" customWidth="1"/>
    <col min="13574" max="13574" width="8.7109375" customWidth="1"/>
    <col min="13575" max="13575" width="0.7109375" customWidth="1"/>
    <col min="13576" max="13576" width="10.7109375" customWidth="1"/>
    <col min="13577" max="13577" width="9" customWidth="1"/>
    <col min="13578" max="13578" width="5.28515625" customWidth="1"/>
    <col min="13579" max="13579" width="5.42578125" customWidth="1"/>
    <col min="13580" max="13580" width="10.7109375" customWidth="1"/>
    <col min="13581" max="13581" width="8.28515625" customWidth="1"/>
    <col min="13582" max="13582" width="6.7109375" bestFit="1" customWidth="1"/>
    <col min="13583" max="13583" width="11.7109375" bestFit="1" customWidth="1"/>
    <col min="13584" max="13584" width="10.28515625" bestFit="1" customWidth="1"/>
    <col min="13585" max="13585" width="10.28515625" customWidth="1"/>
    <col min="13825" max="13825" width="7.42578125" customWidth="1"/>
    <col min="13826" max="13826" width="8" customWidth="1"/>
    <col min="13827" max="13827" width="7.7109375" customWidth="1"/>
    <col min="13828" max="13828" width="8.28515625" customWidth="1"/>
    <col min="13829" max="13829" width="6.28515625" customWidth="1"/>
    <col min="13830" max="13830" width="8.7109375" customWidth="1"/>
    <col min="13831" max="13831" width="0.7109375" customWidth="1"/>
    <col min="13832" max="13832" width="10.7109375" customWidth="1"/>
    <col min="13833" max="13833" width="9" customWidth="1"/>
    <col min="13834" max="13834" width="5.28515625" customWidth="1"/>
    <col min="13835" max="13835" width="5.42578125" customWidth="1"/>
    <col min="13836" max="13836" width="10.7109375" customWidth="1"/>
    <col min="13837" max="13837" width="8.28515625" customWidth="1"/>
    <col min="13838" max="13838" width="6.7109375" bestFit="1" customWidth="1"/>
    <col min="13839" max="13839" width="11.7109375" bestFit="1" customWidth="1"/>
    <col min="13840" max="13840" width="10.28515625" bestFit="1" customWidth="1"/>
    <col min="13841" max="13841" width="10.28515625" customWidth="1"/>
    <col min="14081" max="14081" width="7.42578125" customWidth="1"/>
    <col min="14082" max="14082" width="8" customWidth="1"/>
    <col min="14083" max="14083" width="7.7109375" customWidth="1"/>
    <col min="14084" max="14084" width="8.28515625" customWidth="1"/>
    <col min="14085" max="14085" width="6.28515625" customWidth="1"/>
    <col min="14086" max="14086" width="8.7109375" customWidth="1"/>
    <col min="14087" max="14087" width="0.7109375" customWidth="1"/>
    <col min="14088" max="14088" width="10.7109375" customWidth="1"/>
    <col min="14089" max="14089" width="9" customWidth="1"/>
    <col min="14090" max="14090" width="5.28515625" customWidth="1"/>
    <col min="14091" max="14091" width="5.42578125" customWidth="1"/>
    <col min="14092" max="14092" width="10.7109375" customWidth="1"/>
    <col min="14093" max="14093" width="8.28515625" customWidth="1"/>
    <col min="14094" max="14094" width="6.7109375" bestFit="1" customWidth="1"/>
    <col min="14095" max="14095" width="11.7109375" bestFit="1" customWidth="1"/>
    <col min="14096" max="14096" width="10.28515625" bestFit="1" customWidth="1"/>
    <col min="14097" max="14097" width="10.28515625" customWidth="1"/>
    <col min="14337" max="14337" width="7.42578125" customWidth="1"/>
    <col min="14338" max="14338" width="8" customWidth="1"/>
    <col min="14339" max="14339" width="7.7109375" customWidth="1"/>
    <col min="14340" max="14340" width="8.28515625" customWidth="1"/>
    <col min="14341" max="14341" width="6.28515625" customWidth="1"/>
    <col min="14342" max="14342" width="8.7109375" customWidth="1"/>
    <col min="14343" max="14343" width="0.7109375" customWidth="1"/>
    <col min="14344" max="14344" width="10.7109375" customWidth="1"/>
    <col min="14345" max="14345" width="9" customWidth="1"/>
    <col min="14346" max="14346" width="5.28515625" customWidth="1"/>
    <col min="14347" max="14347" width="5.42578125" customWidth="1"/>
    <col min="14348" max="14348" width="10.7109375" customWidth="1"/>
    <col min="14349" max="14349" width="8.28515625" customWidth="1"/>
    <col min="14350" max="14350" width="6.7109375" bestFit="1" customWidth="1"/>
    <col min="14351" max="14351" width="11.7109375" bestFit="1" customWidth="1"/>
    <col min="14352" max="14352" width="10.28515625" bestFit="1" customWidth="1"/>
    <col min="14353" max="14353" width="10.28515625" customWidth="1"/>
    <col min="14593" max="14593" width="7.42578125" customWidth="1"/>
    <col min="14594" max="14594" width="8" customWidth="1"/>
    <col min="14595" max="14595" width="7.7109375" customWidth="1"/>
    <col min="14596" max="14596" width="8.28515625" customWidth="1"/>
    <col min="14597" max="14597" width="6.28515625" customWidth="1"/>
    <col min="14598" max="14598" width="8.7109375" customWidth="1"/>
    <col min="14599" max="14599" width="0.7109375" customWidth="1"/>
    <col min="14600" max="14600" width="10.7109375" customWidth="1"/>
    <col min="14601" max="14601" width="9" customWidth="1"/>
    <col min="14602" max="14602" width="5.28515625" customWidth="1"/>
    <col min="14603" max="14603" width="5.42578125" customWidth="1"/>
    <col min="14604" max="14604" width="10.7109375" customWidth="1"/>
    <col min="14605" max="14605" width="8.28515625" customWidth="1"/>
    <col min="14606" max="14606" width="6.7109375" bestFit="1" customWidth="1"/>
    <col min="14607" max="14607" width="11.7109375" bestFit="1" customWidth="1"/>
    <col min="14608" max="14608" width="10.28515625" bestFit="1" customWidth="1"/>
    <col min="14609" max="14609" width="10.28515625" customWidth="1"/>
    <col min="14849" max="14849" width="7.42578125" customWidth="1"/>
    <col min="14850" max="14850" width="8" customWidth="1"/>
    <col min="14851" max="14851" width="7.7109375" customWidth="1"/>
    <col min="14852" max="14852" width="8.28515625" customWidth="1"/>
    <col min="14853" max="14853" width="6.28515625" customWidth="1"/>
    <col min="14854" max="14854" width="8.7109375" customWidth="1"/>
    <col min="14855" max="14855" width="0.7109375" customWidth="1"/>
    <col min="14856" max="14856" width="10.7109375" customWidth="1"/>
    <col min="14857" max="14857" width="9" customWidth="1"/>
    <col min="14858" max="14858" width="5.28515625" customWidth="1"/>
    <col min="14859" max="14859" width="5.42578125" customWidth="1"/>
    <col min="14860" max="14860" width="10.7109375" customWidth="1"/>
    <col min="14861" max="14861" width="8.28515625" customWidth="1"/>
    <col min="14862" max="14862" width="6.7109375" bestFit="1" customWidth="1"/>
    <col min="14863" max="14863" width="11.7109375" bestFit="1" customWidth="1"/>
    <col min="14864" max="14864" width="10.28515625" bestFit="1" customWidth="1"/>
    <col min="14865" max="14865" width="10.28515625" customWidth="1"/>
    <col min="15105" max="15105" width="7.42578125" customWidth="1"/>
    <col min="15106" max="15106" width="8" customWidth="1"/>
    <col min="15107" max="15107" width="7.7109375" customWidth="1"/>
    <col min="15108" max="15108" width="8.28515625" customWidth="1"/>
    <col min="15109" max="15109" width="6.28515625" customWidth="1"/>
    <col min="15110" max="15110" width="8.7109375" customWidth="1"/>
    <col min="15111" max="15111" width="0.7109375" customWidth="1"/>
    <col min="15112" max="15112" width="10.7109375" customWidth="1"/>
    <col min="15113" max="15113" width="9" customWidth="1"/>
    <col min="15114" max="15114" width="5.28515625" customWidth="1"/>
    <col min="15115" max="15115" width="5.42578125" customWidth="1"/>
    <col min="15116" max="15116" width="10.7109375" customWidth="1"/>
    <col min="15117" max="15117" width="8.28515625" customWidth="1"/>
    <col min="15118" max="15118" width="6.7109375" bestFit="1" customWidth="1"/>
    <col min="15119" max="15119" width="11.7109375" bestFit="1" customWidth="1"/>
    <col min="15120" max="15120" width="10.28515625" bestFit="1" customWidth="1"/>
    <col min="15121" max="15121" width="10.28515625" customWidth="1"/>
    <col min="15361" max="15361" width="7.42578125" customWidth="1"/>
    <col min="15362" max="15362" width="8" customWidth="1"/>
    <col min="15363" max="15363" width="7.7109375" customWidth="1"/>
    <col min="15364" max="15364" width="8.28515625" customWidth="1"/>
    <col min="15365" max="15365" width="6.28515625" customWidth="1"/>
    <col min="15366" max="15366" width="8.7109375" customWidth="1"/>
    <col min="15367" max="15367" width="0.7109375" customWidth="1"/>
    <col min="15368" max="15368" width="10.7109375" customWidth="1"/>
    <col min="15369" max="15369" width="9" customWidth="1"/>
    <col min="15370" max="15370" width="5.28515625" customWidth="1"/>
    <col min="15371" max="15371" width="5.42578125" customWidth="1"/>
    <col min="15372" max="15372" width="10.7109375" customWidth="1"/>
    <col min="15373" max="15373" width="8.28515625" customWidth="1"/>
    <col min="15374" max="15374" width="6.7109375" bestFit="1" customWidth="1"/>
    <col min="15375" max="15375" width="11.7109375" bestFit="1" customWidth="1"/>
    <col min="15376" max="15376" width="10.28515625" bestFit="1" customWidth="1"/>
    <col min="15377" max="15377" width="10.28515625" customWidth="1"/>
    <col min="15617" max="15617" width="7.42578125" customWidth="1"/>
    <col min="15618" max="15618" width="8" customWidth="1"/>
    <col min="15619" max="15619" width="7.7109375" customWidth="1"/>
    <col min="15620" max="15620" width="8.28515625" customWidth="1"/>
    <col min="15621" max="15621" width="6.28515625" customWidth="1"/>
    <col min="15622" max="15622" width="8.7109375" customWidth="1"/>
    <col min="15623" max="15623" width="0.7109375" customWidth="1"/>
    <col min="15624" max="15624" width="10.7109375" customWidth="1"/>
    <col min="15625" max="15625" width="9" customWidth="1"/>
    <col min="15626" max="15626" width="5.28515625" customWidth="1"/>
    <col min="15627" max="15627" width="5.42578125" customWidth="1"/>
    <col min="15628" max="15628" width="10.7109375" customWidth="1"/>
    <col min="15629" max="15629" width="8.28515625" customWidth="1"/>
    <col min="15630" max="15630" width="6.7109375" bestFit="1" customWidth="1"/>
    <col min="15631" max="15631" width="11.7109375" bestFit="1" customWidth="1"/>
    <col min="15632" max="15632" width="10.28515625" bestFit="1" customWidth="1"/>
    <col min="15633" max="15633" width="10.28515625" customWidth="1"/>
    <col min="15873" max="15873" width="7.42578125" customWidth="1"/>
    <col min="15874" max="15874" width="8" customWidth="1"/>
    <col min="15875" max="15875" width="7.7109375" customWidth="1"/>
    <col min="15876" max="15876" width="8.28515625" customWidth="1"/>
    <col min="15877" max="15877" width="6.28515625" customWidth="1"/>
    <col min="15878" max="15878" width="8.7109375" customWidth="1"/>
    <col min="15879" max="15879" width="0.7109375" customWidth="1"/>
    <col min="15880" max="15880" width="10.7109375" customWidth="1"/>
    <col min="15881" max="15881" width="9" customWidth="1"/>
    <col min="15882" max="15882" width="5.28515625" customWidth="1"/>
    <col min="15883" max="15883" width="5.42578125" customWidth="1"/>
    <col min="15884" max="15884" width="10.7109375" customWidth="1"/>
    <col min="15885" max="15885" width="8.28515625" customWidth="1"/>
    <col min="15886" max="15886" width="6.7109375" bestFit="1" customWidth="1"/>
    <col min="15887" max="15887" width="11.7109375" bestFit="1" customWidth="1"/>
    <col min="15888" max="15888" width="10.28515625" bestFit="1" customWidth="1"/>
    <col min="15889" max="15889" width="10.28515625" customWidth="1"/>
    <col min="16129" max="16129" width="7.42578125" customWidth="1"/>
    <col min="16130" max="16130" width="8" customWidth="1"/>
    <col min="16131" max="16131" width="7.7109375" customWidth="1"/>
    <col min="16132" max="16132" width="8.28515625" customWidth="1"/>
    <col min="16133" max="16133" width="6.28515625" customWidth="1"/>
    <col min="16134" max="16134" width="8.7109375" customWidth="1"/>
    <col min="16135" max="16135" width="0.7109375" customWidth="1"/>
    <col min="16136" max="16136" width="10.7109375" customWidth="1"/>
    <col min="16137" max="16137" width="9" customWidth="1"/>
    <col min="16138" max="16138" width="5.28515625" customWidth="1"/>
    <col min="16139" max="16139" width="5.42578125" customWidth="1"/>
    <col min="16140" max="16140" width="10.7109375" customWidth="1"/>
    <col min="16141" max="16141" width="8.28515625" customWidth="1"/>
    <col min="16142" max="16142" width="6.7109375" bestFit="1" customWidth="1"/>
    <col min="16143" max="16143" width="11.7109375" bestFit="1" customWidth="1"/>
    <col min="16144" max="16144" width="10.28515625" bestFit="1" customWidth="1"/>
    <col min="16145" max="16145" width="10.28515625" customWidth="1"/>
  </cols>
  <sheetData>
    <row r="1" spans="1:17" ht="18">
      <c r="A1" s="1"/>
      <c r="B1" s="1"/>
      <c r="C1" s="2"/>
      <c r="D1" s="2"/>
      <c r="E1" s="1"/>
      <c r="F1" s="3" t="s">
        <v>0</v>
      </c>
      <c r="G1" s="3"/>
      <c r="H1" s="3"/>
      <c r="I1" s="4"/>
      <c r="J1" s="4"/>
      <c r="K1" s="4"/>
      <c r="L1" s="4"/>
      <c r="M1" s="5"/>
      <c r="N1" s="5"/>
      <c r="O1" s="5"/>
      <c r="P1" s="1"/>
      <c r="Q1" s="1"/>
    </row>
    <row r="2" spans="1:17" ht="22.5">
      <c r="A2" s="1"/>
      <c r="B2" s="1"/>
      <c r="C2" s="1"/>
      <c r="D2" s="1"/>
      <c r="E2" s="6" t="s">
        <v>1</v>
      </c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97" t="s">
        <v>2</v>
      </c>
      <c r="B3" s="98"/>
      <c r="C3" s="98"/>
      <c r="D3" s="98"/>
      <c r="E3" s="98"/>
      <c r="F3" s="99"/>
      <c r="G3" s="1"/>
      <c r="H3" s="97" t="s">
        <v>72</v>
      </c>
      <c r="I3" s="98"/>
      <c r="J3" s="98"/>
      <c r="K3" s="98"/>
      <c r="L3" s="98"/>
      <c r="M3" s="98"/>
      <c r="N3" s="98"/>
      <c r="O3" s="99"/>
      <c r="P3" s="1"/>
      <c r="Q3" s="1"/>
    </row>
    <row r="4" spans="1:17">
      <c r="A4" s="89" t="s">
        <v>4</v>
      </c>
      <c r="B4" s="76"/>
      <c r="C4" s="76"/>
      <c r="D4" s="76"/>
      <c r="E4" s="76"/>
      <c r="F4" s="90"/>
      <c r="G4" s="1"/>
      <c r="H4" s="89" t="s">
        <v>5</v>
      </c>
      <c r="I4" s="76"/>
      <c r="J4" s="76"/>
      <c r="K4" s="76"/>
      <c r="L4" s="76"/>
      <c r="M4" s="76"/>
      <c r="N4" s="76"/>
      <c r="O4" s="90"/>
      <c r="P4" s="1"/>
      <c r="Q4" s="1"/>
    </row>
    <row r="5" spans="1:17">
      <c r="A5" s="89" t="s">
        <v>73</v>
      </c>
      <c r="B5" s="76"/>
      <c r="C5" s="76"/>
      <c r="D5" s="76"/>
      <c r="E5" s="76"/>
      <c r="F5" s="90"/>
      <c r="G5" s="1"/>
      <c r="H5" s="89" t="s">
        <v>7</v>
      </c>
      <c r="I5" s="76"/>
      <c r="J5" s="76"/>
      <c r="K5" s="76"/>
      <c r="L5" s="76"/>
      <c r="M5" s="76"/>
      <c r="N5" s="76"/>
      <c r="O5" s="90"/>
      <c r="P5" s="1"/>
      <c r="Q5" s="1"/>
    </row>
    <row r="6" spans="1:17">
      <c r="A6" s="77" t="s">
        <v>8</v>
      </c>
      <c r="B6" s="78"/>
      <c r="C6" s="78"/>
      <c r="D6" s="78"/>
      <c r="E6" s="78"/>
      <c r="F6" s="79"/>
      <c r="G6" s="1"/>
      <c r="H6" s="89" t="s">
        <v>9</v>
      </c>
      <c r="I6" s="76"/>
      <c r="J6" s="76"/>
      <c r="K6" s="76"/>
      <c r="L6" s="76"/>
      <c r="M6" s="76"/>
      <c r="N6" s="76"/>
      <c r="O6" s="90"/>
      <c r="P6" s="1"/>
      <c r="Q6" s="1"/>
    </row>
    <row r="7" spans="1:17" ht="16.149999999999999" customHeight="1">
      <c r="A7" s="91" t="s">
        <v>10</v>
      </c>
      <c r="B7" s="92"/>
      <c r="C7" s="92"/>
      <c r="D7" s="92"/>
      <c r="E7" s="92"/>
      <c r="F7" s="93"/>
      <c r="G7" s="1"/>
      <c r="H7" s="89" t="s">
        <v>11</v>
      </c>
      <c r="I7" s="76"/>
      <c r="J7" s="76"/>
      <c r="K7" s="76"/>
      <c r="L7" s="76"/>
      <c r="M7" s="76"/>
      <c r="N7" s="76"/>
      <c r="O7" s="90"/>
      <c r="P7" s="1"/>
      <c r="Q7" s="1"/>
    </row>
    <row r="8" spans="1:17">
      <c r="A8" s="94"/>
      <c r="B8" s="95"/>
      <c r="C8" s="95"/>
      <c r="D8" s="95"/>
      <c r="E8" s="95"/>
      <c r="F8" s="96"/>
      <c r="G8" s="1"/>
      <c r="H8" s="77" t="s">
        <v>12</v>
      </c>
      <c r="I8" s="78"/>
      <c r="J8" s="78"/>
      <c r="K8" s="78"/>
      <c r="L8" s="78"/>
      <c r="M8" s="78"/>
      <c r="N8" s="78"/>
      <c r="O8" s="79"/>
      <c r="P8" s="1"/>
      <c r="Q8" s="1"/>
    </row>
    <row r="9" spans="1:17">
      <c r="A9" s="1"/>
      <c r="B9" s="1"/>
      <c r="C9" s="1"/>
      <c r="D9" s="1"/>
      <c r="E9" s="1"/>
      <c r="F9" s="1"/>
      <c r="G9" s="1"/>
      <c r="H9" s="77" t="s">
        <v>13</v>
      </c>
      <c r="I9" s="78"/>
      <c r="J9" s="78"/>
      <c r="K9" s="78"/>
      <c r="L9" s="78"/>
      <c r="M9" s="78"/>
      <c r="N9" s="78"/>
      <c r="O9" s="79"/>
      <c r="P9" s="1"/>
      <c r="Q9" s="1"/>
    </row>
    <row r="10" spans="1:17" ht="14.65" customHeight="1">
      <c r="A10" s="1"/>
      <c r="B10" s="1"/>
      <c r="C10" s="1"/>
      <c r="D10" s="1"/>
      <c r="E10" s="1"/>
      <c r="F10" s="1"/>
      <c r="G10" s="1"/>
      <c r="H10" s="80" t="s">
        <v>14</v>
      </c>
      <c r="I10" s="81"/>
      <c r="J10" s="81"/>
      <c r="K10" s="81"/>
      <c r="L10" s="81"/>
      <c r="M10" s="81"/>
      <c r="N10" s="81"/>
      <c r="O10" s="82"/>
      <c r="P10" s="1"/>
      <c r="Q10" s="1"/>
    </row>
    <row r="11" spans="1:17">
      <c r="A11" s="1"/>
      <c r="B11" s="1"/>
      <c r="C11" s="1"/>
      <c r="D11" s="1"/>
      <c r="E11" s="1"/>
      <c r="F11" s="1"/>
      <c r="G11" s="1"/>
      <c r="H11" s="5"/>
      <c r="I11" s="1"/>
      <c r="J11" s="1"/>
      <c r="K11" s="1"/>
      <c r="L11" s="1"/>
      <c r="M11" s="1"/>
      <c r="N11" s="1"/>
      <c r="O11" s="1"/>
      <c r="P11" s="1"/>
      <c r="Q11" s="1"/>
    </row>
    <row r="12" spans="1:17">
      <c r="A12" s="1"/>
      <c r="B12" s="1"/>
      <c r="C12" s="1"/>
      <c r="D12" s="1"/>
      <c r="E12" s="1"/>
      <c r="F12" s="1"/>
      <c r="G12" s="8"/>
      <c r="H12" s="83" t="s">
        <v>16</v>
      </c>
      <c r="I12" s="84"/>
      <c r="J12" s="83" t="s">
        <v>17</v>
      </c>
      <c r="K12" s="84"/>
      <c r="L12" s="85"/>
      <c r="M12" s="85"/>
      <c r="N12" s="9"/>
      <c r="O12" s="9"/>
      <c r="P12" s="1"/>
      <c r="Q12" s="1"/>
    </row>
    <row r="13" spans="1:17" ht="38.25" customHeight="1">
      <c r="A13" s="10" t="s">
        <v>18</v>
      </c>
      <c r="B13" s="11" t="s">
        <v>19</v>
      </c>
      <c r="C13" s="12" t="s">
        <v>20</v>
      </c>
      <c r="D13" s="12" t="s">
        <v>21</v>
      </c>
      <c r="E13" s="11" t="s">
        <v>74</v>
      </c>
      <c r="F13" s="11" t="s">
        <v>23</v>
      </c>
      <c r="G13" s="1"/>
      <c r="H13" s="13" t="s">
        <v>24</v>
      </c>
      <c r="I13" s="14" t="s">
        <v>25</v>
      </c>
      <c r="J13" s="13" t="s">
        <v>26</v>
      </c>
      <c r="K13" s="13" t="s">
        <v>27</v>
      </c>
      <c r="L13" s="11" t="s">
        <v>28</v>
      </c>
      <c r="M13" s="11" t="s">
        <v>29</v>
      </c>
      <c r="N13" s="11" t="s">
        <v>30</v>
      </c>
      <c r="O13" s="11" t="s">
        <v>31</v>
      </c>
      <c r="P13" s="12" t="s">
        <v>34</v>
      </c>
      <c r="Q13" s="12" t="s">
        <v>35</v>
      </c>
    </row>
    <row r="14" spans="1:17">
      <c r="A14" s="15">
        <v>42644</v>
      </c>
      <c r="B14" s="16">
        <v>75972</v>
      </c>
      <c r="C14" s="16">
        <v>43498</v>
      </c>
      <c r="D14" s="16">
        <v>25057</v>
      </c>
      <c r="E14" s="16">
        <v>879</v>
      </c>
      <c r="F14" s="16">
        <v>7356</v>
      </c>
      <c r="G14" s="1"/>
      <c r="H14" s="17">
        <v>800</v>
      </c>
      <c r="I14" s="16">
        <v>8085</v>
      </c>
      <c r="J14" s="18">
        <v>51.5</v>
      </c>
      <c r="K14" s="16">
        <v>350</v>
      </c>
      <c r="L14" s="17">
        <v>0</v>
      </c>
      <c r="M14" s="16">
        <v>32100</v>
      </c>
      <c r="N14" s="16">
        <v>19764</v>
      </c>
      <c r="O14" s="16">
        <v>651</v>
      </c>
      <c r="P14" s="16">
        <f>SUM(B14,C14,D14,E14,F14,H14,I14,L14,M14,N14,O14)</f>
        <v>214162</v>
      </c>
      <c r="Q14" s="19">
        <v>107.081</v>
      </c>
    </row>
    <row r="15" spans="1:17">
      <c r="A15" s="15">
        <v>42675</v>
      </c>
      <c r="B15" s="16">
        <v>55538</v>
      </c>
      <c r="C15" s="16">
        <v>21160</v>
      </c>
      <c r="D15" s="16">
        <v>31327</v>
      </c>
      <c r="E15" s="20">
        <v>449</v>
      </c>
      <c r="F15" s="16">
        <v>7516</v>
      </c>
      <c r="G15" s="1"/>
      <c r="H15" s="16">
        <v>575</v>
      </c>
      <c r="I15" s="16">
        <v>7313</v>
      </c>
      <c r="J15" s="18">
        <v>27.5</v>
      </c>
      <c r="K15" s="16">
        <v>385</v>
      </c>
      <c r="L15" s="16">
        <v>12624</v>
      </c>
      <c r="M15" s="16">
        <v>35500</v>
      </c>
      <c r="N15" s="16">
        <v>0</v>
      </c>
      <c r="O15" s="16">
        <v>237</v>
      </c>
      <c r="P15" s="16">
        <f t="shared" ref="P15:P25" si="0">SUM(B15,C15,D15,E15,F15,H15,I15,L15,M15,N15,O15)</f>
        <v>172239</v>
      </c>
      <c r="Q15" s="19">
        <v>86.121499999999997</v>
      </c>
    </row>
    <row r="16" spans="1:17">
      <c r="A16" s="15">
        <v>42705</v>
      </c>
      <c r="B16" s="16">
        <v>53091</v>
      </c>
      <c r="C16" s="16">
        <v>29048</v>
      </c>
      <c r="D16" s="16">
        <v>43790</v>
      </c>
      <c r="E16" s="16">
        <v>0</v>
      </c>
      <c r="F16" s="16">
        <v>3249</v>
      </c>
      <c r="G16" s="1"/>
      <c r="H16" s="16">
        <v>0</v>
      </c>
      <c r="I16" s="16">
        <v>4988</v>
      </c>
      <c r="J16" s="18">
        <v>22</v>
      </c>
      <c r="K16" s="16">
        <v>435</v>
      </c>
      <c r="L16" s="16">
        <v>0</v>
      </c>
      <c r="M16" s="16">
        <v>15340</v>
      </c>
      <c r="N16" s="16">
        <v>19032</v>
      </c>
      <c r="O16" s="16">
        <v>219</v>
      </c>
      <c r="P16" s="16">
        <f t="shared" si="0"/>
        <v>168757</v>
      </c>
      <c r="Q16" s="19">
        <v>84.378500000000003</v>
      </c>
    </row>
    <row r="17" spans="1:17">
      <c r="A17" s="15">
        <v>42736</v>
      </c>
      <c r="B17" s="16">
        <v>53364</v>
      </c>
      <c r="C17" s="16">
        <v>16839</v>
      </c>
      <c r="D17" s="16">
        <v>37440</v>
      </c>
      <c r="E17" s="16">
        <v>396</v>
      </c>
      <c r="F17" s="16">
        <v>3208</v>
      </c>
      <c r="G17" s="1"/>
      <c r="H17" s="16">
        <v>1353</v>
      </c>
      <c r="I17" s="16">
        <v>2625</v>
      </c>
      <c r="J17" s="18">
        <v>23</v>
      </c>
      <c r="K17" s="16">
        <v>400</v>
      </c>
      <c r="L17" s="16">
        <v>0</v>
      </c>
      <c r="M17" s="16">
        <v>36880</v>
      </c>
      <c r="N17" s="16">
        <v>0</v>
      </c>
      <c r="O17" s="16">
        <v>450</v>
      </c>
      <c r="P17" s="16">
        <f t="shared" si="0"/>
        <v>152555</v>
      </c>
      <c r="Q17" s="19">
        <v>76.277500000000003</v>
      </c>
    </row>
    <row r="18" spans="1:17">
      <c r="A18" s="15">
        <v>42767</v>
      </c>
      <c r="B18" s="16">
        <v>71048</v>
      </c>
      <c r="C18" s="16">
        <v>31293</v>
      </c>
      <c r="D18" s="16">
        <v>47529</v>
      </c>
      <c r="E18" s="16">
        <v>908</v>
      </c>
      <c r="F18" s="16">
        <v>3974</v>
      </c>
      <c r="G18" s="1"/>
      <c r="H18" s="16">
        <v>7075</v>
      </c>
      <c r="I18" s="16">
        <v>10239</v>
      </c>
      <c r="J18" s="18">
        <v>29</v>
      </c>
      <c r="K18" s="16">
        <v>385</v>
      </c>
      <c r="L18" s="16">
        <v>13841</v>
      </c>
      <c r="M18" s="16">
        <v>36160</v>
      </c>
      <c r="N18" s="16">
        <v>19568</v>
      </c>
      <c r="O18" s="16">
        <v>699</v>
      </c>
      <c r="P18" s="16">
        <f t="shared" si="0"/>
        <v>242334</v>
      </c>
      <c r="Q18" s="19">
        <v>121.167</v>
      </c>
    </row>
    <row r="19" spans="1:17">
      <c r="A19" s="15">
        <v>42795</v>
      </c>
      <c r="B19" s="16">
        <v>66699</v>
      </c>
      <c r="C19" s="16">
        <v>34023</v>
      </c>
      <c r="D19" s="16">
        <v>31830</v>
      </c>
      <c r="E19" s="16">
        <v>903</v>
      </c>
      <c r="F19" s="16">
        <v>8004</v>
      </c>
      <c r="G19" s="1"/>
      <c r="H19" s="16">
        <v>4423</v>
      </c>
      <c r="I19" s="16">
        <v>6488</v>
      </c>
      <c r="J19" s="18">
        <v>20</v>
      </c>
      <c r="K19" s="16">
        <v>385</v>
      </c>
      <c r="L19" s="16">
        <v>0</v>
      </c>
      <c r="M19" s="16">
        <v>28640</v>
      </c>
      <c r="N19" s="16">
        <v>0</v>
      </c>
      <c r="O19" s="16">
        <v>1100</v>
      </c>
      <c r="P19" s="16">
        <f t="shared" si="0"/>
        <v>182110</v>
      </c>
      <c r="Q19" s="19">
        <v>91.055000000000007</v>
      </c>
    </row>
    <row r="20" spans="1:17">
      <c r="A20" s="15">
        <v>42826</v>
      </c>
      <c r="B20" s="16">
        <v>61320</v>
      </c>
      <c r="C20" s="16">
        <v>25100</v>
      </c>
      <c r="D20" s="16">
        <v>31881</v>
      </c>
      <c r="E20" s="16">
        <v>1042</v>
      </c>
      <c r="F20" s="16">
        <v>8170</v>
      </c>
      <c r="G20" s="1"/>
      <c r="H20" s="16">
        <v>4556</v>
      </c>
      <c r="I20" s="16">
        <v>6001</v>
      </c>
      <c r="J20" s="18">
        <v>17</v>
      </c>
      <c r="K20" s="16">
        <v>0</v>
      </c>
      <c r="L20" s="16">
        <v>0</v>
      </c>
      <c r="M20" s="16">
        <v>29365</v>
      </c>
      <c r="N20" s="16">
        <v>0</v>
      </c>
      <c r="O20" s="16">
        <v>551</v>
      </c>
      <c r="P20" s="16">
        <f t="shared" si="0"/>
        <v>167986</v>
      </c>
      <c r="Q20" s="19">
        <v>83.992999999999995</v>
      </c>
    </row>
    <row r="21" spans="1:17">
      <c r="A21" s="15">
        <v>42856</v>
      </c>
      <c r="B21" s="16">
        <v>42209</v>
      </c>
      <c r="C21" s="16">
        <v>33165</v>
      </c>
      <c r="D21" s="16">
        <v>54831</v>
      </c>
      <c r="E21" s="16">
        <v>337</v>
      </c>
      <c r="F21" s="16">
        <v>8007</v>
      </c>
      <c r="G21" s="1"/>
      <c r="H21" s="16">
        <v>1231</v>
      </c>
      <c r="I21" s="16">
        <v>5949</v>
      </c>
      <c r="J21" s="18">
        <v>31.5</v>
      </c>
      <c r="K21" s="16">
        <v>0</v>
      </c>
      <c r="L21" s="16">
        <v>16645</v>
      </c>
      <c r="M21" s="16">
        <v>73160</v>
      </c>
      <c r="N21" s="16">
        <v>18786</v>
      </c>
      <c r="O21" s="16">
        <v>652</v>
      </c>
      <c r="P21" s="16">
        <f t="shared" si="0"/>
        <v>254972</v>
      </c>
      <c r="Q21" s="19">
        <v>127.486</v>
      </c>
    </row>
    <row r="22" spans="1:17">
      <c r="A22" s="15">
        <v>42887</v>
      </c>
      <c r="B22" s="16">
        <v>32559</v>
      </c>
      <c r="C22" s="16">
        <v>24256</v>
      </c>
      <c r="D22" s="16">
        <v>55596</v>
      </c>
      <c r="E22" s="16">
        <v>2427</v>
      </c>
      <c r="F22" s="16">
        <v>5597</v>
      </c>
      <c r="G22" s="1"/>
      <c r="H22" s="16">
        <v>1980</v>
      </c>
      <c r="I22" s="16">
        <v>2063</v>
      </c>
      <c r="J22" s="18">
        <v>12</v>
      </c>
      <c r="K22" s="16">
        <v>400</v>
      </c>
      <c r="L22" s="16">
        <v>0</v>
      </c>
      <c r="M22" s="16">
        <v>105040</v>
      </c>
      <c r="N22" s="16">
        <v>0</v>
      </c>
      <c r="O22" s="16">
        <v>248</v>
      </c>
      <c r="P22" s="16">
        <f t="shared" si="0"/>
        <v>229766</v>
      </c>
      <c r="Q22" s="19">
        <v>114.883</v>
      </c>
    </row>
    <row r="23" spans="1:17">
      <c r="A23" s="15">
        <v>42917</v>
      </c>
      <c r="B23" s="16">
        <v>38414</v>
      </c>
      <c r="C23" s="16">
        <v>20910</v>
      </c>
      <c r="D23" s="16">
        <v>38706</v>
      </c>
      <c r="E23" s="16">
        <v>279</v>
      </c>
      <c r="F23" s="16">
        <v>3482</v>
      </c>
      <c r="G23" s="1"/>
      <c r="H23" s="16">
        <v>1906</v>
      </c>
      <c r="I23" s="16">
        <v>3150</v>
      </c>
      <c r="J23" s="18">
        <v>15</v>
      </c>
      <c r="K23" s="16">
        <v>385</v>
      </c>
      <c r="L23" s="16">
        <v>0</v>
      </c>
      <c r="M23" s="16">
        <v>70705</v>
      </c>
      <c r="N23" s="16">
        <v>0</v>
      </c>
      <c r="O23" s="16">
        <v>821</v>
      </c>
      <c r="P23" s="16">
        <f t="shared" si="0"/>
        <v>178373</v>
      </c>
      <c r="Q23" s="19">
        <v>89.186499999999995</v>
      </c>
    </row>
    <row r="24" spans="1:17">
      <c r="A24" s="15">
        <v>42948</v>
      </c>
      <c r="B24" s="16">
        <v>150096</v>
      </c>
      <c r="C24" s="16">
        <v>40488</v>
      </c>
      <c r="D24" s="16">
        <v>54977</v>
      </c>
      <c r="E24" s="16">
        <v>499</v>
      </c>
      <c r="F24" s="16">
        <v>1170</v>
      </c>
      <c r="G24" s="1"/>
      <c r="H24" s="16">
        <v>2613</v>
      </c>
      <c r="I24" s="16">
        <v>3360</v>
      </c>
      <c r="J24" s="18">
        <v>28</v>
      </c>
      <c r="K24" s="16">
        <v>400</v>
      </c>
      <c r="L24" s="16">
        <v>15244</v>
      </c>
      <c r="M24" s="16">
        <v>57200</v>
      </c>
      <c r="N24" s="16">
        <v>18241</v>
      </c>
      <c r="O24" s="16">
        <v>452</v>
      </c>
      <c r="P24" s="16">
        <f t="shared" si="0"/>
        <v>344340</v>
      </c>
      <c r="Q24" s="19">
        <v>172.17</v>
      </c>
    </row>
    <row r="25" spans="1:17">
      <c r="A25" s="15">
        <v>42979</v>
      </c>
      <c r="B25" s="16">
        <v>85619</v>
      </c>
      <c r="C25" s="16">
        <v>32978</v>
      </c>
      <c r="D25" s="16">
        <v>30027</v>
      </c>
      <c r="E25" s="16">
        <v>588</v>
      </c>
      <c r="F25" s="16">
        <v>5220</v>
      </c>
      <c r="G25" s="1"/>
      <c r="H25" s="16">
        <v>3706</v>
      </c>
      <c r="I25" s="16">
        <v>5445</v>
      </c>
      <c r="J25" s="18">
        <v>24</v>
      </c>
      <c r="K25" s="16">
        <v>385</v>
      </c>
      <c r="L25" s="16">
        <v>0</v>
      </c>
      <c r="M25" s="16">
        <v>34540</v>
      </c>
      <c r="N25" s="16">
        <v>0</v>
      </c>
      <c r="O25" s="16">
        <v>517</v>
      </c>
      <c r="P25" s="16">
        <f t="shared" si="0"/>
        <v>198640</v>
      </c>
      <c r="Q25" s="19">
        <v>99.32</v>
      </c>
    </row>
    <row r="26" spans="1:17">
      <c r="A26" s="21"/>
      <c r="B26" s="8"/>
      <c r="C26" s="8"/>
      <c r="D26" s="8"/>
      <c r="E26" s="8"/>
      <c r="F26" s="8"/>
      <c r="G26" s="1"/>
      <c r="H26" s="8"/>
      <c r="I26" s="22"/>
      <c r="J26" s="1"/>
      <c r="K26" s="1"/>
      <c r="L26" s="1"/>
      <c r="M26" s="1"/>
      <c r="N26" s="1"/>
      <c r="O26" s="1"/>
      <c r="P26" s="22"/>
      <c r="Q26" s="22"/>
    </row>
    <row r="27" spans="1:17" ht="25.5">
      <c r="A27" s="23" t="s">
        <v>36</v>
      </c>
      <c r="B27" s="16">
        <f>SUM(B14:B26)</f>
        <v>785929</v>
      </c>
      <c r="C27" s="16">
        <f>SUM(C14:C26)</f>
        <v>352758</v>
      </c>
      <c r="D27" s="16">
        <f>SUM(D14:D25)</f>
        <v>482991</v>
      </c>
      <c r="E27" s="16">
        <f>SUM(E14:E25)</f>
        <v>8707</v>
      </c>
      <c r="F27" s="16">
        <f>SUM(F14:F25)</f>
        <v>64953</v>
      </c>
      <c r="G27" s="1"/>
      <c r="H27" s="16">
        <f t="shared" ref="H27:M27" si="1">SUM(H14:H25)</f>
        <v>30218</v>
      </c>
      <c r="I27" s="16">
        <f t="shared" si="1"/>
        <v>65706</v>
      </c>
      <c r="J27" s="16">
        <f t="shared" si="1"/>
        <v>300.5</v>
      </c>
      <c r="K27" s="16">
        <f t="shared" si="1"/>
        <v>3910</v>
      </c>
      <c r="L27" s="16">
        <f t="shared" si="1"/>
        <v>58354</v>
      </c>
      <c r="M27" s="16">
        <f t="shared" si="1"/>
        <v>554630</v>
      </c>
      <c r="N27" s="16">
        <f>SUM(N14:N25)</f>
        <v>95391</v>
      </c>
      <c r="O27" s="16">
        <f>SUM(O14:O25)</f>
        <v>6597</v>
      </c>
      <c r="P27" s="24">
        <f>SUM(P14:P25)</f>
        <v>2506234</v>
      </c>
      <c r="Q27" s="25">
        <f>SUM(Q14:Q26)</f>
        <v>1253.1189999999999</v>
      </c>
    </row>
    <row r="28" spans="1:17">
      <c r="A28" s="26"/>
      <c r="B28" s="27"/>
      <c r="C28" s="27"/>
      <c r="D28" s="27"/>
      <c r="E28" s="27"/>
      <c r="F28" s="2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86" t="s">
        <v>37</v>
      </c>
      <c r="B29" s="87"/>
      <c r="C29" s="87"/>
      <c r="D29" s="87"/>
      <c r="E29" s="87"/>
      <c r="F29" s="8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28" t="s">
        <v>87</v>
      </c>
      <c r="B30" s="29"/>
      <c r="C30" s="29"/>
      <c r="D30" s="29"/>
      <c r="E30" s="29"/>
      <c r="F30" s="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28" t="s">
        <v>88</v>
      </c>
      <c r="B31" s="29"/>
      <c r="C31" s="29"/>
      <c r="D31" s="29"/>
      <c r="E31" s="29"/>
      <c r="F31" s="3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28" t="s">
        <v>89</v>
      </c>
      <c r="B32" s="29"/>
      <c r="C32" s="29"/>
      <c r="D32" s="29"/>
      <c r="E32" s="29"/>
      <c r="F32" s="3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28" t="s">
        <v>90</v>
      </c>
      <c r="B33" s="29"/>
      <c r="C33" s="29"/>
      <c r="D33" s="29"/>
      <c r="E33" s="29"/>
      <c r="F33" s="31"/>
      <c r="G33" s="1"/>
      <c r="H33" s="8"/>
      <c r="I33" s="8"/>
      <c r="J33" s="8"/>
      <c r="K33" s="8"/>
      <c r="L33" s="1"/>
      <c r="M33" s="1"/>
      <c r="N33" s="1"/>
      <c r="O33" s="1"/>
      <c r="P33" s="1"/>
      <c r="Q33" s="1"/>
    </row>
    <row r="34" spans="1:17">
      <c r="A34" s="32" t="s">
        <v>91</v>
      </c>
      <c r="B34" s="33"/>
      <c r="C34" s="33"/>
      <c r="D34" s="33"/>
      <c r="E34" s="33"/>
      <c r="F34" s="34"/>
      <c r="G34" s="1"/>
      <c r="H34" s="76" t="s">
        <v>92</v>
      </c>
      <c r="I34" s="76"/>
      <c r="J34" s="76"/>
      <c r="K34" s="76"/>
      <c r="L34" s="1"/>
      <c r="M34" s="1"/>
      <c r="N34" s="1"/>
      <c r="O34" s="1"/>
      <c r="P34" s="1"/>
      <c r="Q34" s="1"/>
    </row>
    <row r="35" spans="1:17">
      <c r="A35" s="2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2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 s="2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2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>
      <c r="A39" s="2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</sheetData>
  <mergeCells count="18">
    <mergeCell ref="H34:K34"/>
    <mergeCell ref="A6:F6"/>
    <mergeCell ref="H6:O6"/>
    <mergeCell ref="A7:F8"/>
    <mergeCell ref="H7:O7"/>
    <mergeCell ref="H8:O8"/>
    <mergeCell ref="H9:O9"/>
    <mergeCell ref="H10:O10"/>
    <mergeCell ref="H12:I12"/>
    <mergeCell ref="J12:K12"/>
    <mergeCell ref="L12:M12"/>
    <mergeCell ref="A29:F29"/>
    <mergeCell ref="A3:F3"/>
    <mergeCell ref="H3:O3"/>
    <mergeCell ref="A4:F4"/>
    <mergeCell ref="H4:O4"/>
    <mergeCell ref="A5:F5"/>
    <mergeCell ref="H5:O5"/>
  </mergeCells>
  <pageMargins left="0.7" right="0.7" top="0.75" bottom="0.75" header="0.3" footer="0.3"/>
  <pageSetup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8b30c5-89bc-410a-ad8e-9a147dc80cf4" xsi:nil="true"/>
    <lcf76f155ced4ddcb4097134ff3c332f xmlns="6e6aec41-b655-4ce3-8471-817f2be1fcd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09FB42FF3FF747A7A5EF345DA3F898" ma:contentTypeVersion="19" ma:contentTypeDescription="Create a new document." ma:contentTypeScope="" ma:versionID="9f4c62d4d30361b5b329edbca102de41">
  <xsd:schema xmlns:xsd="http://www.w3.org/2001/XMLSchema" xmlns:xs="http://www.w3.org/2001/XMLSchema" xmlns:p="http://schemas.microsoft.com/office/2006/metadata/properties" xmlns:ns2="d08b30c5-89bc-410a-ad8e-9a147dc80cf4" xmlns:ns3="6e6aec41-b655-4ce3-8471-817f2be1fcde" targetNamespace="http://schemas.microsoft.com/office/2006/metadata/properties" ma:root="true" ma:fieldsID="ac4aa65ae180e3eebd113eda99f4f5fc" ns2:_="" ns3:_="">
    <xsd:import namespace="d08b30c5-89bc-410a-ad8e-9a147dc80cf4"/>
    <xsd:import namespace="6e6aec41-b655-4ce3-8471-817f2be1fc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b30c5-89bc-410a-ad8e-9a147dc80cf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60f67bc-499d-412f-b788-485ebb3065fd}" ma:internalName="TaxCatchAll" ma:showField="CatchAllData" ma:web="d08b30c5-89bc-410a-ad8e-9a147dc80c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6aec41-b655-4ce3-8471-817f2be1fc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cab473c-064c-4c61-8ef3-0c94a3d35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2E7314-3815-45B6-96AA-DD75C65F9F6F}"/>
</file>

<file path=customXml/itemProps2.xml><?xml version="1.0" encoding="utf-8"?>
<ds:datastoreItem xmlns:ds="http://schemas.openxmlformats.org/officeDocument/2006/customXml" ds:itemID="{DD78EBA9-1E44-4E89-BA5A-65440EE35974}"/>
</file>

<file path=customXml/itemProps3.xml><?xml version="1.0" encoding="utf-8"?>
<ds:datastoreItem xmlns:ds="http://schemas.openxmlformats.org/officeDocument/2006/customXml" ds:itemID="{3FF52EDB-47A6-41A1-8E9A-E035FA0BD7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University of Alabama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Financial Affairs</dc:creator>
  <cp:keywords/>
  <dc:description/>
  <cp:lastModifiedBy/>
  <cp:revision/>
  <dcterms:created xsi:type="dcterms:W3CDTF">2007-04-09T15:08:19Z</dcterms:created>
  <dcterms:modified xsi:type="dcterms:W3CDTF">2025-04-18T15:29:12Z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0x010100D109FB42FF3FF747A7A5EF345DA3F898</vt:lpwstr>
  </property>
  <property fmtid="{D5CDD505-2E9C-101B-9397-08002B2CF9AE}" pid="3" name="_ExtendedDescription">
    <vt:lpwstr/>
  </property>
  <property fmtid="{D5CDD505-2E9C-101B-9397-08002B2CF9AE}" pid="4" name="MediaServiceImageTags">
    <vt:lpwstr/>
  </property>
</Properties>
</file>